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ineraiferquebec-my.sharepoint.com/personal/jyounsi_mineraiferquebec_com/Documents/Documents/"/>
    </mc:Choice>
  </mc:AlternateContent>
  <xr:revisionPtr revIDLastSave="4" documentId="8_{B52C746F-E30A-4223-A8B5-D1F94781644C}" xr6:coauthVersionLast="47" xr6:coauthVersionMax="47" xr10:uidLastSave="{D921F047-7F57-49A4-9912-AA0FD805E7EF}"/>
  <workbookProtection workbookAlgorithmName="SHA-512" workbookHashValue="LJAhP/9n8yHlUnVPq0gm1/5EK329wLMWy5t4aOAam/SSMKmrn0rTwXET/OsjO415kVlAaxHW9VjfQSZnsuqvWg==" workbookSaltValue="Be8BaYDF/qxZnMu0+gX8HQ==" workbookSpinCount="100000" lockStructure="1"/>
  <bookViews>
    <workbookView xWindow="-110" yWindow="-110" windowWidth="19420" windowHeight="11500" firstSheet="14" activeTab="15" xr2:uid="{00000000-000D-0000-FFFF-FFFF00000000}"/>
  </bookViews>
  <sheets>
    <sheet name="Cover Page &amp; Directory" sheetId="1" r:id="rId1"/>
    <sheet name="References" sheetId="2" r:id="rId2"/>
    <sheet name="GRI" sheetId="3" r:id="rId3"/>
    <sheet name="SASB" sheetId="4" r:id="rId4"/>
    <sheet name="TCFD" sheetId="5" r:id="rId5"/>
    <sheet name="Governance" sheetId="6" r:id="rId6"/>
    <sheet name="Economic Performance" sheetId="7" r:id="rId7"/>
    <sheet name="Health, Safety &amp; Well-being" sheetId="8" r:id="rId8"/>
    <sheet name="Our People" sheetId="9" r:id="rId9"/>
    <sheet name="Communities &amp; Indigenous People" sheetId="10" r:id="rId10"/>
    <sheet name="Energy &amp; Climate Change" sheetId="11" r:id="rId11"/>
    <sheet name="Tailings Management" sheetId="12" r:id="rId12"/>
    <sheet name="Waste Management" sheetId="13" r:id="rId13"/>
    <sheet name="Water Stewardship" sheetId="14" r:id="rId14"/>
    <sheet name="Biodiversity" sheetId="15" r:id="rId15"/>
    <sheet name="Air Quality" sheetId="16" r:id="rId16"/>
    <sheet name="Closure &amp; Reclamation" sheetId="17"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eJ0+zJo5GAWXhz1MNgTWDVMcKYlFKMQWREorHomD7hY="/>
    </ext>
  </extLst>
</workbook>
</file>

<file path=xl/calcChain.xml><?xml version="1.0" encoding="utf-8"?>
<calcChain xmlns="http://schemas.openxmlformats.org/spreadsheetml/2006/main">
  <c r="J41" i="10" l="1"/>
  <c r="J40" i="10"/>
  <c r="J39" i="10"/>
  <c r="J38" i="10"/>
  <c r="E104" i="9"/>
  <c r="D16" i="11" l="1"/>
  <c r="D15" i="11"/>
  <c r="D14" i="11"/>
  <c r="D13" i="11"/>
  <c r="C16" i="11"/>
  <c r="C15" i="11"/>
  <c r="C14" i="11"/>
  <c r="C13" i="11"/>
  <c r="B16" i="11"/>
  <c r="B15" i="11"/>
  <c r="B14" i="11"/>
  <c r="B13" i="11"/>
  <c r="G32" i="7"/>
  <c r="E102" i="9" l="1"/>
  <c r="E100" i="9"/>
  <c r="E98" i="9"/>
  <c r="E96" i="9"/>
  <c r="E94" i="9"/>
  <c r="D121" i="9" l="1"/>
  <c r="E78" i="9"/>
  <c r="E67" i="9"/>
  <c r="E53" i="9"/>
  <c r="E79" i="9" l="1"/>
  <c r="D94" i="9"/>
  <c r="D96" i="9"/>
  <c r="D78" i="9"/>
  <c r="D67" i="9"/>
  <c r="D53" i="9"/>
  <c r="D42" i="8"/>
  <c r="C42" i="8"/>
  <c r="C22" i="8"/>
  <c r="D22" i="8"/>
  <c r="D79" i="9" l="1"/>
  <c r="C59" i="8"/>
  <c r="D59" i="8"/>
  <c r="D58" i="8" l="1"/>
  <c r="D56" i="8"/>
  <c r="D52" i="8"/>
  <c r="D50" i="8"/>
  <c r="C79" i="9"/>
  <c r="C53" i="9"/>
  <c r="D42" i="10" l="1"/>
  <c r="D40" i="10"/>
  <c r="C39" i="10"/>
  <c r="D39" i="10" s="1"/>
  <c r="D38" i="10"/>
  <c r="B79" i="9"/>
  <c r="B10" i="9"/>
  <c r="B9" i="9"/>
  <c r="B8" i="9" s="1"/>
  <c r="D43" i="10" l="1"/>
</calcChain>
</file>

<file path=xl/sharedStrings.xml><?xml version="1.0" encoding="utf-8"?>
<sst xmlns="http://schemas.openxmlformats.org/spreadsheetml/2006/main" count="1781" uniqueCount="1244">
  <si>
    <t>Last Updated</t>
  </si>
  <si>
    <t>May 28, 2025</t>
  </si>
  <si>
    <t>FY2025 Sustainability and ESG Performance Data</t>
  </si>
  <si>
    <t xml:space="preserve">This databook summarizes our key non-financial sustainability and ESG performance information for the FY2025 reporting period (calendar year unless otherwise noted). It includes our three reporting frameworks (GRI, SASB &amp; TCFD). It provides data for at least a three-year period wherever possible on a range of material environmental, social, governance and economic topics. 
Changes may occur year over year, including retroactive changes, as Champion Iron's reporting and data collection methodology continues to mature, and reporting standards evolve. </t>
  </si>
  <si>
    <t>DIRECTORY</t>
  </si>
  <si>
    <t>References</t>
  </si>
  <si>
    <t>Governance</t>
  </si>
  <si>
    <t>GRI Index</t>
  </si>
  <si>
    <t>Economic Performance</t>
  </si>
  <si>
    <t>SASB Index</t>
  </si>
  <si>
    <t>Health, Safety &amp; Wellbeing</t>
  </si>
  <si>
    <t>TCFD Index</t>
  </si>
  <si>
    <t>Our People</t>
  </si>
  <si>
    <t>Communities &amp; Indigenous Peoples</t>
  </si>
  <si>
    <t>Energy &amp; Climate Change</t>
  </si>
  <si>
    <t>Tailings Management</t>
  </si>
  <si>
    <t>Waste Management</t>
  </si>
  <si>
    <t>Water Stewardship</t>
  </si>
  <si>
    <t>Biodiversity</t>
  </si>
  <si>
    <t>Air Quality</t>
  </si>
  <si>
    <t>Closure and Reclamation</t>
  </si>
  <si>
    <t>Disclosure References</t>
  </si>
  <si>
    <t>The list below includes references to company documents and webpages outside of our annual Sustainability Report</t>
  </si>
  <si>
    <t>Topic covered (linked to source)</t>
  </si>
  <si>
    <t>Type</t>
  </si>
  <si>
    <t>CORPORATE GOVERNANCE STATEMENT</t>
  </si>
  <si>
    <t>STATEMENT</t>
  </si>
  <si>
    <t>CORPORATE GOVERNANCE POLICIES</t>
  </si>
  <si>
    <t>POLICY</t>
  </si>
  <si>
    <t>CONSTITUTION</t>
  </si>
  <si>
    <t>WHISTLEBLOWER POLICY</t>
  </si>
  <si>
    <t>SUSTAINABILITY GOVERNANCE STRUCTURE</t>
  </si>
  <si>
    <t>WEBPAGE</t>
  </si>
  <si>
    <t>OPERATIONAL GRIEVANCE MECHANISM CONTACT</t>
  </si>
  <si>
    <t>BOARD OF DIRECTORS</t>
  </si>
  <si>
    <t>MANAGEMENT TEAM</t>
  </si>
  <si>
    <t>OPERATIONAL MAPS</t>
  </si>
  <si>
    <t>OCCUPATIONAL HEALTH AND SAFETY POLICY</t>
  </si>
  <si>
    <t>ENVIRONMENT POLICY</t>
  </si>
  <si>
    <t>PREVENTION OF HARASSMENT AND DISCRIMINATION AT WORK POLICY</t>
  </si>
  <si>
    <t>RESPONSIBLE PROCUREMENT POLICY</t>
  </si>
  <si>
    <t>HUMAN RIGHTS POLICY</t>
  </si>
  <si>
    <t>SUSTAINABILITY REPORTS</t>
  </si>
  <si>
    <t>DOCUMENT</t>
  </si>
  <si>
    <t>MODERN SLAVERY STATEMENTS</t>
  </si>
  <si>
    <t>EXTRACTIVE SECTOR TRANSPARENCY MEASURES ACT ANNUAL REPORT</t>
  </si>
  <si>
    <t>ANNUAL REPORTS</t>
  </si>
  <si>
    <t>MD&amp;A</t>
  </si>
  <si>
    <t>ANNUAL INFORMATION FORM</t>
  </si>
  <si>
    <t>Global Reporting Initiative (GRI) content index</t>
  </si>
  <si>
    <t>Statement of use</t>
  </si>
  <si>
    <t>Champion Iron has reported with reference to the GRI Universal Standards 2021 for the period from April 1, 2024 to March 31, 2025</t>
  </si>
  <si>
    <t>Applicable GRI Sector Standard(s)</t>
  </si>
  <si>
    <t>G4 Mining and Metals Sector Disclosures</t>
  </si>
  <si>
    <t>GRI STANDARD / OTHER SOURCE</t>
  </si>
  <si>
    <t>DISCLOSURE</t>
  </si>
  <si>
    <t>LOCATION IN FY 2025 SUSTAINABILITY REPORT</t>
  </si>
  <si>
    <t>OMISSION</t>
  </si>
  <si>
    <t>REQUIREMENT(S) OMITTED</t>
  </si>
  <si>
    <t>REASON</t>
  </si>
  <si>
    <t>EXPLANATION</t>
  </si>
  <si>
    <t>General disclosures</t>
  </si>
  <si>
    <t>GRI 2: General Disclosures 2021</t>
  </si>
  <si>
    <t>2-1 Organizational details</t>
  </si>
  <si>
    <t>About this Report p.4
About Champion p.8</t>
  </si>
  <si>
    <t>A gray cell indicates that reasons for omission are not permitted for the disclosure or that a GRI Sector Standard reference number is not available.</t>
  </si>
  <si>
    <t>2-2 Entities included in the organization’s sustainability reporting</t>
  </si>
  <si>
    <t>About this Report p.4</t>
  </si>
  <si>
    <t>2-3 Reporting period, frequency and contact point</t>
  </si>
  <si>
    <t>About this Report. p.4</t>
  </si>
  <si>
    <t>2-4 Restatements of information</t>
  </si>
  <si>
    <t>Environment: Waste and Hazardous Materials Management p. 59-61
Environment: Energy &amp; Climate Change p. 62</t>
  </si>
  <si>
    <t>2-5 External assurance</t>
  </si>
  <si>
    <t>About this Report p. 4</t>
  </si>
  <si>
    <t>2-6 Activities, value chain and other business relationships</t>
  </si>
  <si>
    <t>Our Operations p.9
Our Product p.11
Our Value Chain p.12</t>
  </si>
  <si>
    <t>2-7 Employees</t>
  </si>
  <si>
    <t>Our People p.37-38</t>
  </si>
  <si>
    <t>2-9 Governance structure and composition</t>
  </si>
  <si>
    <t>Governance p.26
2024 Management Information Circular p.12</t>
  </si>
  <si>
    <t xml:space="preserve"> </t>
  </si>
  <si>
    <t>2-10 Nomination and selection of the highest governance body</t>
  </si>
  <si>
    <t>Governance p.26</t>
  </si>
  <si>
    <t>2-11 Chair of the highest governance body</t>
  </si>
  <si>
    <t>2-12 Role of the highest governance body in overseeing the management of impacts</t>
  </si>
  <si>
    <t>Governance p.26-27</t>
  </si>
  <si>
    <t>2-13 Delegation of responsibility for managing impacts</t>
  </si>
  <si>
    <t>2-14 Role of the highest governance body in sustainability reporting</t>
  </si>
  <si>
    <t>Governance p.29</t>
  </si>
  <si>
    <t>2-15 Conflicts of interest</t>
  </si>
  <si>
    <t>Business Conduct and Ethics p.30 - Code of Conduct</t>
  </si>
  <si>
    <t>2-16 Communication of critical concerns</t>
  </si>
  <si>
    <t>i. Number and nature of critical concerns brought to the highest governance body.</t>
  </si>
  <si>
    <t>Information unavailable/incomplete</t>
  </si>
  <si>
    <t>At present, we do not collect this information.</t>
  </si>
  <si>
    <t>2-17 Collective knowledge of the highest governance body</t>
  </si>
  <si>
    <t>2-18 Evaluation of the performance of the highest governance body</t>
  </si>
  <si>
    <t>Governance p.27</t>
  </si>
  <si>
    <t>i. Details on what is included in the evaluation of performance of the highest governance body.</t>
  </si>
  <si>
    <t>At present, we are not able to report this information.</t>
  </si>
  <si>
    <t>2-19 Remuneration policies</t>
  </si>
  <si>
    <t>Governance p.28
-2024 Management Information Circular p.11-48</t>
  </si>
  <si>
    <t>2-20 Process to determine remuneration</t>
  </si>
  <si>
    <t>2-21 Annual total compensation ratio</t>
  </si>
  <si>
    <t>All data required under 2-21.</t>
  </si>
  <si>
    <t>At present, we are not able to report this information. We will likely report on this next year.</t>
  </si>
  <si>
    <t>2-22 Statement on sustainable development strategy</t>
  </si>
  <si>
    <t>Message of the CEO p.7</t>
  </si>
  <si>
    <t>2-23 Policy commitments</t>
  </si>
  <si>
    <t>Our Approach to Sustainability p.10
Governance Structure p.26
Human Rights p.31
- Human Rights
- Environmental Policy
- Responsible Procurement
- Occupational Health and Safety
- Prevention of Harassment and Discrimination at Work
- Donation and Sponsorship
- Tax Policy</t>
  </si>
  <si>
    <t>2-24 Embedding policy commitments</t>
  </si>
  <si>
    <t>Our Approach to Sustainability p.10
- Human Rights
- Responsible Procurement</t>
  </si>
  <si>
    <t>2-25 Processes to remediate negative impacts</t>
  </si>
  <si>
    <t>Sustainability Management p.15
Whistleblowing and Feedback Mechanisms p.31
Human Rights, Modern Slavery and Child Labour p.31
Our People - Labour Relations p.39
First Nations, Engagement, and Protection of Cultural Heritage p.40</t>
  </si>
  <si>
    <t>2-26 Mechanisms for seeking advice and raising concerns</t>
  </si>
  <si>
    <t>Whistleblowing and Feedback Mechanisms p.31
Our People - Labour Relations p.39
Rights of First Nations, Engagement, and Protection of Cultural Heritage p.47</t>
  </si>
  <si>
    <t>2-27 Compliance with laws and regulations</t>
  </si>
  <si>
    <t>2-28 Membership associations</t>
  </si>
  <si>
    <t>Sustainability Guidance p.15</t>
  </si>
  <si>
    <t>2-29 Approach to stakeholder engagement</t>
  </si>
  <si>
    <t>Engaging with Stakeholders and First Nations p.17</t>
  </si>
  <si>
    <t>2-30 Collective bargaining agreements</t>
  </si>
  <si>
    <t>Labour Relations p.39</t>
  </si>
  <si>
    <t>Material topics</t>
  </si>
  <si>
    <t xml:space="preserve">GRI 3: Material Topics 2021
</t>
  </si>
  <si>
    <t>3-1 Process to determine material topics</t>
  </si>
  <si>
    <t>Materiality Assessment p.19</t>
  </si>
  <si>
    <t>3-2 List of material topics</t>
  </si>
  <si>
    <t>Materiality Assessment p.20</t>
  </si>
  <si>
    <t>Economic performance</t>
  </si>
  <si>
    <t>GRI 3: Material Topics 2021</t>
  </si>
  <si>
    <t>3-3 Management of material topics</t>
  </si>
  <si>
    <t>GRI 201: Economic Performance 2016</t>
  </si>
  <si>
    <t>201-1 Direct economic value generated and distributed</t>
  </si>
  <si>
    <t>Taxes Paid p.30
2025 Performance Highlights p.21
Our Economic Contribution p.10
2025 Annual Report</t>
  </si>
  <si>
    <t>201-2 Financial implications and other risks and opportunities due to climate change</t>
  </si>
  <si>
    <t>TCFD Framework Alignment p.65-66</t>
  </si>
  <si>
    <t>201-3 Defined benefit plan obligations and other retirement plans</t>
  </si>
  <si>
    <t>Remuneration Policies p.28</t>
  </si>
  <si>
    <t>Market presence</t>
  </si>
  <si>
    <t>Labour Relations p.39
Communities p.45</t>
  </si>
  <si>
    <t>GRI 202: Market Presence 2016</t>
  </si>
  <si>
    <t>202-1 Ratios of standard entry level wage by gender compared to local minimum wage</t>
  </si>
  <si>
    <t>Indirect economic impacts</t>
  </si>
  <si>
    <t>Communities p.38-39</t>
  </si>
  <si>
    <t>GRI 203: Indirect Economic Impacts 2016</t>
  </si>
  <si>
    <t>203-1 Infrastructure investments and services supported</t>
  </si>
  <si>
    <t>Communities - Our Performance p.46</t>
  </si>
  <si>
    <t>203-2 Significant indirect economic impacts</t>
  </si>
  <si>
    <t>Communities - Our Performance p.46-51</t>
  </si>
  <si>
    <t>Procurement practices</t>
  </si>
  <si>
    <t>Communities p.50</t>
  </si>
  <si>
    <t>GRI 204: Procurement Practices 2016</t>
  </si>
  <si>
    <t>204-1 Proportion of spending on local suppliers</t>
  </si>
  <si>
    <t>First Nations and Local Employment and Procurement p.50-51</t>
  </si>
  <si>
    <t>Anti-corruption</t>
  </si>
  <si>
    <t>GRI 205: Anti-corruption 2016</t>
  </si>
  <si>
    <t>205-1 Operations assessed for risks related to corruption</t>
  </si>
  <si>
    <t>Business Conduct and Ethics p.30</t>
  </si>
  <si>
    <t>205-2 Communication and training about anti-corruption policies and procedures</t>
  </si>
  <si>
    <t>205-3 Confirmed incidents of corruption and actions taken</t>
  </si>
  <si>
    <t>Anti-competitive behavior</t>
  </si>
  <si>
    <t>GRI 206: Anti-competitive Behavior 2016</t>
  </si>
  <si>
    <t>206-1 Legal actions for anti-competitive behavior, anti-trust, and monopoly practices</t>
  </si>
  <si>
    <t>Tax</t>
  </si>
  <si>
    <t>GRI 207: Tax 2019</t>
  </si>
  <si>
    <t>207-1 Approach to tax</t>
  </si>
  <si>
    <t>Business Conduct and Ethics p.30 - Tax policy</t>
  </si>
  <si>
    <t>See our Tax Policy</t>
  </si>
  <si>
    <t>207-2 Tax governance, control, and risk management</t>
  </si>
  <si>
    <t>207-3 Stakeholder engagement and management of concerns related to tax</t>
  </si>
  <si>
    <t>207-4 Country-by-country reporting</t>
  </si>
  <si>
    <t>Not applicable</t>
  </si>
  <si>
    <t>At present, we do not report this information.</t>
  </si>
  <si>
    <t>Materials</t>
  </si>
  <si>
    <t>Responsible Consumption and Production p.32</t>
  </si>
  <si>
    <t>GRI 301: Materials 2016</t>
  </si>
  <si>
    <t>301-1 Materials used by weight or volume</t>
  </si>
  <si>
    <t>Responsible Consumption and Production p.32
2025 Performance Highlights p.21</t>
  </si>
  <si>
    <t>i. Calculation of materials consumed does not include several inputs.</t>
  </si>
  <si>
    <t>At present, we do not collect some of this information.</t>
  </si>
  <si>
    <t>301-2 Recycled input materials used</t>
  </si>
  <si>
    <t>301-3 Reclaimed products and their packaging materials</t>
  </si>
  <si>
    <t>i. All items listed under 301-3.</t>
  </si>
  <si>
    <t>This is not applicable to our operations.</t>
  </si>
  <si>
    <t>Energy</t>
  </si>
  <si>
    <t>Energy &amp; Climate Change p.62</t>
  </si>
  <si>
    <t>GRI 302: Energy 2016</t>
  </si>
  <si>
    <t>302-1 Energy consumption within the organization</t>
  </si>
  <si>
    <t>Environment: Our Performance p.75
2025 Performance Highlights p.21</t>
  </si>
  <si>
    <t>302-2 Energy consumption outside of the organization</t>
  </si>
  <si>
    <t>Environment: Our Performance p.74</t>
  </si>
  <si>
    <t>302-3 Energy intensity</t>
  </si>
  <si>
    <t>302-4 Reduction of energy consumption</t>
  </si>
  <si>
    <t>Environment: Our Performance p.67</t>
  </si>
  <si>
    <t>i. All requirements under 302-4.</t>
  </si>
  <si>
    <t>302-5 Reductions in energy requirements of products and services</t>
  </si>
  <si>
    <t>i. All requirements under 302-5.</t>
  </si>
  <si>
    <t>Water and effluents</t>
  </si>
  <si>
    <t>Environment: Water Stewardship p.53-55</t>
  </si>
  <si>
    <t>GRI 303: Water and Effluents 2018</t>
  </si>
  <si>
    <t>303-1 Interactions with water as a shared resource</t>
  </si>
  <si>
    <t>303-2 Management of water discharge-related impacts</t>
  </si>
  <si>
    <t>303-3 Water withdrawal</t>
  </si>
  <si>
    <t>303-4 Water discharge</t>
  </si>
  <si>
    <t>303-5 Water consumption</t>
  </si>
  <si>
    <t>Land Use and Biodiversity p.78-80</t>
  </si>
  <si>
    <t>GRI 304: Biodiversity 2016</t>
  </si>
  <si>
    <t>304-1 Operational sites owned, leased, managed in, or adjacent to, protected areas and areas of high biodiversity value outside protected areas</t>
  </si>
  <si>
    <t>304-2 Significant impacts of activities, products and services on biodiversity</t>
  </si>
  <si>
    <t>304-3 Habitats protected or restored</t>
  </si>
  <si>
    <t>GRI G4: Mining and Metals</t>
  </si>
  <si>
    <t>MM01 Amount of land disturbed or rehabilitated</t>
  </si>
  <si>
    <t>MM02 Sites identified as requiring biodiversity management plans according to stated criteria, and sites with plans in place</t>
  </si>
  <si>
    <t>Emissions</t>
  </si>
  <si>
    <t>GRI 305: Emissions 2016</t>
  </si>
  <si>
    <t>305-1 Direct (Scope 1) GHG emissions</t>
  </si>
  <si>
    <t>Environment: Energy and Climate Change p.74</t>
  </si>
  <si>
    <t>305-2 Energy indirect (Scope 2) GHG emissions</t>
  </si>
  <si>
    <t>305-3 Other indirect (Scope 3) GHG emissions</t>
  </si>
  <si>
    <t>305-4 GHG emissions intensity</t>
  </si>
  <si>
    <t>305-5 Reduction of GHG emissions</t>
  </si>
  <si>
    <t>Environment: Energy and Climate Change p.67</t>
  </si>
  <si>
    <t>305-6 Emissions of ozone-depleting substances (ODS)</t>
  </si>
  <si>
    <t>Air Quality p.77</t>
  </si>
  <si>
    <t>305-7 Nitrogen oxides (NOx), sulfur oxides (SOx), and other significant air emissions</t>
  </si>
  <si>
    <t>Air Quality p.78</t>
  </si>
  <si>
    <t>Waste</t>
  </si>
  <si>
    <t>Environmental Stewardship: Waste Management p.59-61</t>
  </si>
  <si>
    <t>GRI 306: Waste 2020</t>
  </si>
  <si>
    <t>306-1 Waste generation and significant waste-related impacts</t>
  </si>
  <si>
    <t>306-2 Management of significant waste-related impacts</t>
  </si>
  <si>
    <t>i. We do not provide detailed information regarding oversight of whether our waste disposal contractor meets environmental criteria.</t>
  </si>
  <si>
    <t>306-3 Waste generated</t>
  </si>
  <si>
    <t>Environmental Stewardship: Waste Management p.61</t>
  </si>
  <si>
    <t>306-4 Waste diverted from disposal</t>
  </si>
  <si>
    <t>306-5 Waste directed to disposal</t>
  </si>
  <si>
    <t>i. We do not provide a breakdown of how waste is treated once it is off-site for disposal.</t>
  </si>
  <si>
    <t>MM03 Total amounts of overburden, rock, tailings and sludge, and their associated risks</t>
  </si>
  <si>
    <t>Environmental Stewardship: Tailings Management p.60</t>
  </si>
  <si>
    <t>Supplier environmental assessment</t>
  </si>
  <si>
    <t>Value Chain Management p.31</t>
  </si>
  <si>
    <t>GRI 308: Supplier Environmental Assessment 2016</t>
  </si>
  <si>
    <t>308-1 New suppliers that were screened using environmental criteria</t>
  </si>
  <si>
    <t>Governance: Value Chain Management p.31</t>
  </si>
  <si>
    <t>i. We do not provide a percentage of new contractors screened with environmental criteria.</t>
  </si>
  <si>
    <t>308-2 Negative environmental impacts in the supply chain and actions taken</t>
  </si>
  <si>
    <t>Employment</t>
  </si>
  <si>
    <t>GRI 401: Employment 2016</t>
  </si>
  <si>
    <t>401-1 New employee hires and employee turnover</t>
  </si>
  <si>
    <t>Our People p.41</t>
  </si>
  <si>
    <t>i. We do not provide information on new hires by region.</t>
  </si>
  <si>
    <t>401-2 Benefits provided to full-time employees that are not provided to temporary or part-time employees</t>
  </si>
  <si>
    <t>Our People p.39</t>
  </si>
  <si>
    <t>401-3 Parental leave</t>
  </si>
  <si>
    <t>Our People p.35</t>
  </si>
  <si>
    <t>i. We do not provide information on the number of employees still employed 12 months after returning from parental leave.
ii. We do not provide information on retention rates.</t>
  </si>
  <si>
    <t>Labor/management relations</t>
  </si>
  <si>
    <t>GRI 402: Labor/Management Relations 2016</t>
  </si>
  <si>
    <t>402-1 Minimum notice periods regarding operational changes</t>
  </si>
  <si>
    <t>We provide that detail on our website</t>
  </si>
  <si>
    <t>MM04 Strikes and Lockouts</t>
  </si>
  <si>
    <t>Our People : Labour Relations p.39</t>
  </si>
  <si>
    <t>Occupational health and safety</t>
  </si>
  <si>
    <t>Health and Safety p.34</t>
  </si>
  <si>
    <t>GRI 403: Occupational Health and Safety 2018</t>
  </si>
  <si>
    <t>403-1 Occupational health and safety management system</t>
  </si>
  <si>
    <t>Health and Safety p.35</t>
  </si>
  <si>
    <t>403-2 Hazard identification, risk assessment, and incident investigation</t>
  </si>
  <si>
    <t>403-3 Occupational health services</t>
  </si>
  <si>
    <t>Health and Safety p.34-36</t>
  </si>
  <si>
    <t>403-4 Worker participation, consultation, and communication on occupational health and safety</t>
  </si>
  <si>
    <t>Health and Safety p.34-35</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</si>
  <si>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</si>
  <si>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</si>
  <si>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</si>
  <si>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</si>
  <si>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Health and Safety p.29</t>
  </si>
  <si>
    <t>i. Number and percentage of contract workers who are covered by our OHS system.</t>
  </si>
  <si>
    <t>We do not have an accurate assessment on the number of contractors who have been employed at our site during the reporting year.</t>
  </si>
  <si>
    <t>403-9 Work-related injuries</t>
  </si>
  <si>
    <t>Health and Safety p.30
2025 Performance Highlights p.21</t>
  </si>
  <si>
    <t>403-10 Work-related ill health</t>
  </si>
  <si>
    <t>Health and Safety p.30</t>
  </si>
  <si>
    <t>Training and education</t>
  </si>
  <si>
    <t>Our People p.32</t>
  </si>
  <si>
    <t>GRI 404: Training and Education 2016</t>
  </si>
  <si>
    <t>404-1 Average hours of training per year per employee</t>
  </si>
  <si>
    <t>Our People p.34</t>
  </si>
  <si>
    <t>i. Average training by gender.</t>
  </si>
  <si>
    <t>404-2 Programs for upgrading employee skills and transition assistance programs</t>
  </si>
  <si>
    <t>404-3 Percentage of employees receiving regular performance and career development reviews</t>
  </si>
  <si>
    <t>Diversity and equal opportunity</t>
  </si>
  <si>
    <t>GRI 405: Diversity and Equal Opportunity 2016</t>
  </si>
  <si>
    <t>405-1 Diversity of governance bodies and employees</t>
  </si>
  <si>
    <t>Our People p.36</t>
  </si>
  <si>
    <t>405-2 Ratio of basic salary and remuneration of women to men</t>
  </si>
  <si>
    <t>Non-discrimination</t>
  </si>
  <si>
    <t>Human Rights, Modern Slavery and Child Labour p.24
- Prevention of Harassment and Discrimination at Work</t>
  </si>
  <si>
    <t>GRI 406: Non-discrimination 2016</t>
  </si>
  <si>
    <t>406-1 Incidents of discrimination and corrective actions taken</t>
  </si>
  <si>
    <t>Human Rights, Modern Slavery and Child Labour p.24</t>
  </si>
  <si>
    <t>Freedom of association and collective bargaining</t>
  </si>
  <si>
    <t xml:space="preserve">Our People p.32 </t>
  </si>
  <si>
    <t>GRI 407: Freedom of Association and Collective Bargaining 2016</t>
  </si>
  <si>
    <t>407-1 Operations and suppliers in which the right to freedom of association and collective bargaining may be at risk</t>
  </si>
  <si>
    <t>Our People p.33</t>
  </si>
  <si>
    <t>Child labor</t>
  </si>
  <si>
    <t>Human Rights, Modern Slavery and Child Labour p.29
-Modern Slavery Statement</t>
  </si>
  <si>
    <t>GRI 408: Child Labor 2016</t>
  </si>
  <si>
    <t>408-1 Operations and suppliers at significant risk for incidents of child labor</t>
  </si>
  <si>
    <t>Human Rights, Modern Slavery and Child Labour p.29</t>
  </si>
  <si>
    <t>Forced or compulsory labor</t>
  </si>
  <si>
    <t>Human Rights, Modern Slavery and Child Labour p.24
-Modern Slavery Statement</t>
  </si>
  <si>
    <t>GRI 409: Forced or Compulsory Labor 2016</t>
  </si>
  <si>
    <t>409-1 Operations and suppliers at significant risk for incidents of forced or compulsory labor</t>
  </si>
  <si>
    <t>Security practices</t>
  </si>
  <si>
    <t>Human Rights, Modern Slavery and Child Labour p.24
-Human Rights</t>
  </si>
  <si>
    <t>GRI 410: Security Practices 2016</t>
  </si>
  <si>
    <t>410-1 Security personnel trained in human rights policies or procedures</t>
  </si>
  <si>
    <t>Rights of indigenous peoples</t>
  </si>
  <si>
    <t>Communities and Indigenous Peoples p.38-39</t>
  </si>
  <si>
    <t>GRI 411: Rights of Indigenous Peoples 2016</t>
  </si>
  <si>
    <t>411-1 Incidents of violations involving rights of indigenous peoples</t>
  </si>
  <si>
    <t>Rights of First Nations, Engagement, and Protection of Cultural Heritage p.40</t>
  </si>
  <si>
    <t>MM05 Operations taking place in or near Indigenous territory</t>
  </si>
  <si>
    <t>Communities and Indigenous Peoples p.39</t>
  </si>
  <si>
    <t>MM08 Number of company operating sites where artisanal and small-scale mining takes place on or adjacent to the site, the associated risks, and the actions taken to manage and mitigate the risks</t>
  </si>
  <si>
    <t>Local communities</t>
  </si>
  <si>
    <t>GRI 413: Local Communities 2016</t>
  </si>
  <si>
    <t>413-1 Operations with local community engagement, impact assessments, and development programs</t>
  </si>
  <si>
    <t>Communities and Indigenous Peoples p.41</t>
  </si>
  <si>
    <t>413-2 Operations with significant actual and potential negative impacts on local communities</t>
  </si>
  <si>
    <t>Communities and Indigenous Peoples p.41
Closure p.26</t>
  </si>
  <si>
    <t>MM06 Disputes relating to land use, customary rights or local communities and indigenous peoples</t>
  </si>
  <si>
    <t>Communities and Indigenous Peoples p.40</t>
  </si>
  <si>
    <t>MM07 Use of grievances mechanisms &amp; outcomes</t>
  </si>
  <si>
    <t>Supplier social assessment</t>
  </si>
  <si>
    <t>Value Chain Management p.25</t>
  </si>
  <si>
    <t>GRI 414: Supplier Social Assessment 2016</t>
  </si>
  <si>
    <t>414-1 New suppliers that were screened using social criteria</t>
  </si>
  <si>
    <t>Governance: Value Chain Management p.25</t>
  </si>
  <si>
    <t>i. Percentage of suppliers screened according to social criteria.</t>
  </si>
  <si>
    <t>414-2 Negative social impacts in the supply chain and actions taken</t>
  </si>
  <si>
    <t>Public policy</t>
  </si>
  <si>
    <t>Business Conduct and Ethics p.21-22</t>
  </si>
  <si>
    <t>GRI 415: Public Policy 2016</t>
  </si>
  <si>
    <t>415-1 Political contributions</t>
  </si>
  <si>
    <t>Business Conduct and Ethics p.22</t>
  </si>
  <si>
    <t>Customer health and safety</t>
  </si>
  <si>
    <t>GRI 416: Customer Health and Safety 2016</t>
  </si>
  <si>
    <t>416-1 Assessment of the health and safety impacts of product and service categories</t>
  </si>
  <si>
    <t>416-2 Incidents of non-compliance concerning the health and safety impacts of products and services</t>
  </si>
  <si>
    <t>Marketing and labeling</t>
  </si>
  <si>
    <t>GRI 417: Marketing and Labeling 2016</t>
  </si>
  <si>
    <t>417-1 Requirements for product and service information and labeling</t>
  </si>
  <si>
    <t>417-2 Incidents of non-compliance concerning product and service information and labeling</t>
  </si>
  <si>
    <t>417-3 Incidents of non-compliance concerning marketing communications</t>
  </si>
  <si>
    <t>Customer privacy</t>
  </si>
  <si>
    <t>Cybersecurity p.26</t>
  </si>
  <si>
    <t>GRI 418: Customer Privacy 2016</t>
  </si>
  <si>
    <t>418-1 Substantiated complaints concerning breaches of customer privacy and losses of customer data</t>
  </si>
  <si>
    <t>Other Mining and Metals Sector Disclosures</t>
  </si>
  <si>
    <t>MM09 Sites where resettlement took place, the number of households resettled in each, and how their livelihoods were affected in the process.</t>
  </si>
  <si>
    <t>Communities and Indigenous Peoples p.39-40</t>
  </si>
  <si>
    <t>MM10 Number and percentage of operations with a closure plan</t>
  </si>
  <si>
    <t>Governance: Closure p. 26</t>
  </si>
  <si>
    <t>Sustainability Accounting Standards Board (SASB) Content Index</t>
  </si>
  <si>
    <t>Champion Iron has reported in accordance with the SASB Mining &amp; Metals Standard 2021 for the period from April 1, 2024 to March 31, 2025. Page number references below refer to the Company's FY2025 Sustainability Report.</t>
  </si>
  <si>
    <t>SUSTAINABILITY DISCLOSURE TOPICS &amp; ACCOUNTING METRICS</t>
  </si>
  <si>
    <t>SASB Metals &amp; Mining Standard Code</t>
  </si>
  <si>
    <t>Accounting Metric</t>
  </si>
  <si>
    <t>Unit of Measure</t>
  </si>
  <si>
    <t>Reference</t>
  </si>
  <si>
    <t>Commentary</t>
  </si>
  <si>
    <t>GREENHOUSE GAS EMISSIONS</t>
  </si>
  <si>
    <t>EM-MM-110a.1</t>
  </si>
  <si>
    <t>Gross global Scope 1 emissions, percentage covered under emissions-limiting regulations.</t>
  </si>
  <si>
    <t>Metric tonnes CO2e</t>
  </si>
  <si>
    <r>
      <rPr>
        <sz val="10"/>
        <color rgb="FF000000"/>
        <rFont val="Avenir"/>
      </rPr>
      <t>(a) 124,118 tonnes of CO</t>
    </r>
    <r>
      <rPr>
        <sz val="8"/>
        <color rgb="FF000000"/>
        <rFont val="Avenir"/>
      </rPr>
      <t>2</t>
    </r>
    <r>
      <rPr>
        <sz val="10"/>
        <color rgb="FF000000"/>
        <rFont val="Avenir"/>
      </rPr>
      <t>e
(b) 15% are covered by Quebec's cap and trade system</t>
    </r>
  </si>
  <si>
    <t>EM-MM-110a.2</t>
  </si>
  <si>
    <t>Discussion of long-term and short-term strategy or plan to manage Scope 1 emissions, emissions reduction targets, and an analysis of performance against those targets</t>
  </si>
  <si>
    <t>N/A</t>
  </si>
  <si>
    <t>Energy and Climate Change: TCFD Framework Alignment - Strategy p.66-68</t>
  </si>
  <si>
    <t>AIR QUALITY</t>
  </si>
  <si>
    <t>EM-MM-120a.1</t>
  </si>
  <si>
    <t>Air emissions of the following pollutants: (1) CO, (2) NOx (excluding N2O), (3) SOx, (4) particulate matter (PM10), (5) mercury (Hg), (6) lead (Pb), and (7) volatile organic compounds (VOCs)</t>
  </si>
  <si>
    <t>Metric tonnes (t)</t>
  </si>
  <si>
    <t>(1) CO - 423.8 t
(2) NOx - 283.6 t
(3) SOx - 16.7 t
(4) PM10 - 3,447.2 t
(5) Hg - 0.00029 t
(6) Pb - 0.016 t
(7)VOCs - 16.1 t</t>
  </si>
  <si>
    <t>Air Quality - Performance p.78</t>
  </si>
  <si>
    <t>ENERGY MANAGEMENT</t>
  </si>
  <si>
    <t>EM-MM-130a.1</t>
  </si>
  <si>
    <t>(1) Total energy consumed, (2) percentage grid,  (3) percentage renewable</t>
  </si>
  <si>
    <t>1) Gigajoules; 2) Percentage</t>
  </si>
  <si>
    <t>(1) 3,753,000 GJ
(2) 45% of fuel combustion
(3) 55% of renewable hydroelectric power</t>
  </si>
  <si>
    <t>Energy &amp; Climate: Performance p.75</t>
  </si>
  <si>
    <t>WATER MANAGEMENT</t>
  </si>
  <si>
    <t>EM-MM-140a.1</t>
  </si>
  <si>
    <t>(1) Total fresh water withdrawn,
(2) total fresh water consumed, percentage of each
in regions with High or Extremely High Baseline
Water Stress</t>
  </si>
  <si>
    <t>1) Thousand cubic metres; 2) Percentage</t>
  </si>
  <si>
    <t>(1) 170 thousand cubic metres, 0% from regions with High or Extremely High Baseline Water Stress
(2) 100%, 0% from regions with High or Extremely High Baseline Water Stress</t>
  </si>
  <si>
    <t>All fresh water withdrawn is consumed. Fresh water is only one part of our total water consumed, which stood at 170 thousand cubic metres.</t>
  </si>
  <si>
    <t>EM-MM-140a.2</t>
  </si>
  <si>
    <t>Number of incidents of non-compliance associated with permits, standards, and regulations</t>
  </si>
  <si>
    <t>Number.</t>
  </si>
  <si>
    <t>No incidents of non-compliance associated with water quality permits, standards, and regulations, were recorded during the reporting period.</t>
  </si>
  <si>
    <t>WASTE AND HAZARDOUS MATERIALS MANAGEMENT</t>
  </si>
  <si>
    <t>EM-MM-150a.4</t>
  </si>
  <si>
    <t>Total weight of non-mineral waste generated</t>
  </si>
  <si>
    <t>Total non-mineral waste generated per tonne of iron concentrate produced: 0.82 kg per tonne</t>
  </si>
  <si>
    <t>EM-MM-150a.5</t>
  </si>
  <si>
    <t>Total weight of tailings produced</t>
  </si>
  <si>
    <t>Total mine tailings produced: 25.2 million tonnes</t>
  </si>
  <si>
    <t>EM-MM-150a.6</t>
  </si>
  <si>
    <t>Total weight of sterile rock generated</t>
  </si>
  <si>
    <t>Total sterile rock excavated: 36.6 million tonnes</t>
  </si>
  <si>
    <t>EM-MM-150a.7</t>
  </si>
  <si>
    <t>Total weight of hazardous waste generated</t>
  </si>
  <si>
    <t>0.09 kg per tonne of iron concentrate produced</t>
  </si>
  <si>
    <t>EM-MM-150a.8</t>
  </si>
  <si>
    <t>Total weight of hazardous waste recycled</t>
  </si>
  <si>
    <t>650 t</t>
  </si>
  <si>
    <t>EM-MM-150a.9</t>
  </si>
  <si>
    <t>Number of significant incidents associated with hazardous materials and waste management</t>
  </si>
  <si>
    <t>Number</t>
  </si>
  <si>
    <t>There were no issues of legal or regulatory non-compliance during the reporting period related to our waste management activities.</t>
  </si>
  <si>
    <t>EM-MM-150a.10</t>
  </si>
  <si>
    <t>Description of waste and hazardous materials
management policies and procedures for
active and inactive operations</t>
  </si>
  <si>
    <t>Environmental Stewardship: Waste Management p.59</t>
  </si>
  <si>
    <t>BIODIVERSITY IMPACTS</t>
  </si>
  <si>
    <t>EM-MM-160a.1</t>
  </si>
  <si>
    <t>Description of environmental management policies and practices for active sites</t>
  </si>
  <si>
    <t>Land Use and Biodiversity p.78</t>
  </si>
  <si>
    <t>EM-MM-160a.2</t>
  </si>
  <si>
    <t>Percentage of mine sites where acid rock
drainage is: (1) predicted to occur, (2) actively
mitigated, and (3) under treatment or
remediation</t>
  </si>
  <si>
    <t>Percentage</t>
  </si>
  <si>
    <t>Water Stewardship p. 53
Operations do not cause acid rock drainage that can negatively affect nearby waterways or ecosystems.</t>
  </si>
  <si>
    <t>EM-MM-160a.3</t>
  </si>
  <si>
    <t>Percentage of (1) proved and (2) probable
reserves in or near sites with protected
conservation status or endangered species
habitat</t>
  </si>
  <si>
    <t>(1) Proven 100%
(2) Probable 100%</t>
  </si>
  <si>
    <t>Five reserves within 50 km of the mine site are designated protected areas including: the Paakumshumwaau-Maatuskaau biodiversity reserve, the Gensart Lake biodiversity reserve, the Moisie River aquatic reserve, the Lac Ménistouc biodiversity reserve and the Bright Sand Lake biodiversity reserve. In terms of species at risk, vegetation and birds are the two groups with the highest proportionate representation in the Bloom Lake Mine area at 45.9% and 17.6% respectively.</t>
  </si>
  <si>
    <t>SECURITY, HUMAN RIGHTS &amp; RIGHTS OF INDIGENOUS PEOPLES</t>
  </si>
  <si>
    <t>EM-MM-210a.1</t>
  </si>
  <si>
    <t>Percentage of (1) proved and (2) probable reserves in or near areas of conflict</t>
  </si>
  <si>
    <t>(1) Proven: 0%
(2) Probable: 0%</t>
  </si>
  <si>
    <t>Communities and Indigenous Peoples p.45
No proven or probable reserves are located in areas of active conflict.</t>
  </si>
  <si>
    <t>EM-MM-210a.2</t>
  </si>
  <si>
    <t>Percentage of (1) proved and (2) probable reserves in or near Indigenous land</t>
  </si>
  <si>
    <t>(1) Proven: 100%
(2) Probable: 100%</t>
  </si>
  <si>
    <t>Communities and Indigenous Peoples p.45</t>
  </si>
  <si>
    <t>EM-MM-210a.3</t>
  </si>
  <si>
    <t>Discussion of engagement processes and due diligence practices with respect to human rights, indigenous rights, and operation in areas of conflict</t>
  </si>
  <si>
    <t>Communities and Indigenous Peoples p.45-51
Human Rights, Modern Slavery and Child Labour p.31
Our Approach to Sustainability p.14</t>
  </si>
  <si>
    <t>COMMUNITY RELATIONS</t>
  </si>
  <si>
    <t>EM-MM-210b.1</t>
  </si>
  <si>
    <t>Discussion of process to manage risks and opportunities associated with community rights and interests</t>
  </si>
  <si>
    <t>Communities and Indigenous Peoples p.45-51</t>
  </si>
  <si>
    <t>EM-MM-210b.2</t>
  </si>
  <si>
    <t>Number and duration (# of days) of non-technical production delays</t>
  </si>
  <si>
    <t>No technical delays or stoppages arising from community unrest during the reporting period.</t>
  </si>
  <si>
    <t>LABOUR RELATIONS</t>
  </si>
  <si>
    <t>EM-MM-310a.1</t>
  </si>
  <si>
    <t>Percentage of active workforce covered under collective bargaining agreements, broken down by U.S. and foreign employees.</t>
  </si>
  <si>
    <t>61.3%</t>
  </si>
  <si>
    <t>Our People p.37</t>
  </si>
  <si>
    <t xml:space="preserve">EM-MM-310a.2 </t>
  </si>
  <si>
    <t>Number and duration of strikes and lockouts</t>
  </si>
  <si>
    <t>Number, Days</t>
  </si>
  <si>
    <t>No labour-related work stoppages, strikes or lockouts during the reporting period.</t>
  </si>
  <si>
    <t>WORKFORCE HEALTH &amp; SAFETY</t>
  </si>
  <si>
    <t>EM-MM-320a.1</t>
  </si>
  <si>
    <t>(1) MSHA all-incidence rate, (2) fatality rate,
(3) near miss frequency rate (NMFR) and (4)
average hours of health, safety, and
emergency response training for (a) full-time
employees and (b) contract employees</t>
  </si>
  <si>
    <t>Rate</t>
  </si>
  <si>
    <t>(1) Total Recordable Injury Frequency Rate – 1.98 
(2) Fatality Rate - 0
(3) Near Miss Frequency Rate - 9.98
(4) (a) Emergency-response training is broken out by type of training. Please see the data table in the listed references.
(b) We do not provide average hours of training for contract employees.</t>
  </si>
  <si>
    <t>Health and Safety p.33</t>
  </si>
  <si>
    <t>BUSINESS ETHICS &amp; TRANSPARENCY</t>
  </si>
  <si>
    <t xml:space="preserve">EM-MM-510a.1 
</t>
  </si>
  <si>
    <t>Description of the management system for prevention of corruption and bribery throughout the value chain</t>
  </si>
  <si>
    <t>EM-MM-510a.2</t>
  </si>
  <si>
    <t>Production in countries that have the 20 lowest rankings in Transparency International’s Corruption Perception Index</t>
  </si>
  <si>
    <t>Metric tonnes (t) saleable</t>
  </si>
  <si>
    <t>Champion has no production in countries that have the 20 lowest rankings in the Transparency International Corruption Perception Index. Operations are exclusively conducted in Canada.</t>
  </si>
  <si>
    <t>TAILINGS STORAGE FACILITIES MANAGEMENT</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</si>
  <si>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</si>
  <si>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</si>
  <si>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Various</t>
  </si>
  <si>
    <t>The tailings storage facility inventory table can be found in Tailings Management p.57</t>
  </si>
  <si>
    <t>EM-MM-540a.2</t>
  </si>
  <si>
    <t>Summary of tailings management systems and governance structure used to monitor and maintain stability of tailings storage facilities</t>
  </si>
  <si>
    <t>Tailings Management p.56-59</t>
  </si>
  <si>
    <t>EM-MM-540a.3</t>
  </si>
  <si>
    <t>Approach to development of Emergency Preparedness and Response Plans (EPRPs) for tailings storage facilities</t>
  </si>
  <si>
    <t>Tailings Management p.57</t>
  </si>
  <si>
    <t>EM-MM-000.A</t>
  </si>
  <si>
    <t>Production of (1) metal ores and
(2) finished metal products</t>
  </si>
  <si>
    <t>(1) 13,834,200 wet metric tons of iron ore concentrate produced
(2) 13,491,200 dry metric tons of iron concentrate sold</t>
  </si>
  <si>
    <t>EM-MM-000.B</t>
  </si>
  <si>
    <t>Total number of employees,
percentage of contractors</t>
  </si>
  <si>
    <t>Number, Percentage</t>
  </si>
  <si>
    <t>Our total number of full-time employees is 1,397. Of that, 90 workers (6.4%) are on non-permanent contracts.</t>
  </si>
  <si>
    <t>Activity Metric</t>
  </si>
  <si>
    <t>Section</t>
  </si>
  <si>
    <t>SASB EM-MM-000.A</t>
  </si>
  <si>
    <t>Production of (1) metal ores and (2) finished metal products</t>
  </si>
  <si>
    <t>SASB EM-MM-000.B</t>
  </si>
  <si>
    <t>Total number of employees, percentage of contractors</t>
  </si>
  <si>
    <t>Our People - Our Performance, p.38</t>
  </si>
  <si>
    <t>Task Force on Climate-Related Financial Disclosures Index</t>
  </si>
  <si>
    <t>Champion Iron has reported in accordance with the TCFD for the period from April 1, 2024 to March 31, 2025. Page number references below refer to the company's 2025 Sustainability Report.</t>
  </si>
  <si>
    <t>Disclosure</t>
  </si>
  <si>
    <t>CIA Response</t>
  </si>
  <si>
    <t>Governance (TCFD-G)</t>
  </si>
  <si>
    <t>Notes</t>
  </si>
  <si>
    <t>a) Describe the Board’s oversight of climate-related risks and opportunities.</t>
  </si>
  <si>
    <t>Energy and Climate Change: TCFD Framework Alignment - Governance p.64</t>
  </si>
  <si>
    <t>b) Describe management’s role in assessing and managing climate-related risks and opportunities.</t>
  </si>
  <si>
    <t>Strategy (TCFD-S)</t>
  </si>
  <si>
    <t>a) Describe the climate-related risks and opportunities the organisation has identified over the short, medium, and long term.</t>
  </si>
  <si>
    <t>Energy and Climate Change: TCFD Framework Alignment - Strategy p.65-70</t>
  </si>
  <si>
    <t>b) Describe the impact of climate-related risks and opportunities on the organisation’s businesses, strategy, and financial planning.</t>
  </si>
  <si>
    <t>c) Describe the resilience of the organisation’s strategy, taking into consideration different climate-related scenarios, including a 2°C or lower scenario.</t>
  </si>
  <si>
    <t>Risk Management (TCFD-R)</t>
  </si>
  <si>
    <t>a) Describe the organisation’s processes for identifying and assessing climate-related risks.</t>
  </si>
  <si>
    <t>Energy and Climate Change: TCFD Framework Alignment - Risk Management p.71</t>
  </si>
  <si>
    <t>b) Describe the organisation’s processes for managing climate-related risks.</t>
  </si>
  <si>
    <t>c) Describe how processes for identifying, assessing, and managing climate-related risks are integrated into the organisation’s overall risk management.</t>
  </si>
  <si>
    <t>Metrics and Targets (TCFD-M)</t>
  </si>
  <si>
    <t>a) Disclose the metrics used by the organisation to assess climate-related risks and opportunities in line with its strategy and risk management process.</t>
  </si>
  <si>
    <t>Energy and Climate Change: TCFD Framework Alignment - Metrics p.72</t>
  </si>
  <si>
    <t>b) Disclose Scope 1, Scope 2, and, if appropriate, Scope 3 greenhouse gas (GHG) emissions, and the related risks.</t>
  </si>
  <si>
    <t>Energy and Climate Change - TCFD Framework Alignment - GHG Reporting p72-73</t>
  </si>
  <si>
    <t>c) Describe the targets used by the organisation to manage climate-related risks and opportunities and performance against targets.</t>
  </si>
  <si>
    <t>Land Use and Biodiversity p.61</t>
  </si>
  <si>
    <t>Communities and First Nations p.38-39
Human Rights, Modern Slavery and Child Labour p.24
Our Approach to Sustainability p.13</t>
  </si>
  <si>
    <t>Communities and First Nations p.38-39</t>
  </si>
  <si>
    <t>(1) Total Recordable Injury Frequency Rate – 2.99
(2) Fatality Rate - 0
(3) Near Miss Frequency Rate - 7.86
(4) (a) Emergency-response training is broken out
by type of training. Please see the data
table in the listed references.
(b) We do not provide average hours of training for contract employees.</t>
  </si>
  <si>
    <t>Business Conduct and Ethics p.21</t>
  </si>
  <si>
    <t>Metric tons (t) saleable</t>
  </si>
  <si>
    <t>The tailings storage facility inventory table can be found in Tailings Management p.49</t>
  </si>
  <si>
    <t>Tailings Management p.48-50</t>
  </si>
  <si>
    <t>(1) 11,186,600 wet metric tons of iron ore concentrate produced
(2) 10,594,400 dry metric tons of iron concentrate sold</t>
  </si>
  <si>
    <t>Our total number of full-time employees is 983. Of that, 6 workers (0.6%) are on non-permanent contracts.</t>
  </si>
  <si>
    <t>2025 Sustainability Performance Data</t>
  </si>
  <si>
    <t>FY2024 and FY2025 refer to 12-month period, from April 1, to March 31. 
2022 and 2023 refers to a  12-month period, from January 1, to December 31.</t>
  </si>
  <si>
    <t>Governance structure and composition</t>
  </si>
  <si>
    <t>GRI 2-9</t>
  </si>
  <si>
    <t>FY2024</t>
  </si>
  <si>
    <t>FY2025</t>
  </si>
  <si>
    <t>Number of Board members</t>
  </si>
  <si>
    <t>Number of executive Board members</t>
  </si>
  <si>
    <t>Number of non-executive Board members</t>
  </si>
  <si>
    <t>Number of female Board members</t>
  </si>
  <si>
    <t>Number of male Board members</t>
  </si>
  <si>
    <t>Number of Board members from under-represented social groups</t>
  </si>
  <si>
    <t>Compliance with laws and regulations</t>
  </si>
  <si>
    <t>GRI 2-27</t>
  </si>
  <si>
    <t>Number of significant instances of non-compliance with laws and regulations</t>
  </si>
  <si>
    <t>Number of fines for instances on non-compliance with laws and regulations</t>
  </si>
  <si>
    <t>Value of monetary fines for instances of non-compliance with laws and regulations</t>
  </si>
  <si>
    <t>Collective bargaining agreements</t>
  </si>
  <si>
    <t>GRI 2-30</t>
  </si>
  <si>
    <t>Percentage of total employees covered by collective bargaining agreements</t>
  </si>
  <si>
    <t>62.6%</t>
  </si>
  <si>
    <t>61.9%</t>
  </si>
  <si>
    <t>61.6%</t>
  </si>
  <si>
    <t>Incidents of corruption</t>
  </si>
  <si>
    <t>GRI 205-3</t>
  </si>
  <si>
    <t>Confirmed incidents of corruption</t>
  </si>
  <si>
    <t>Incidents of anti-competitive behaviour</t>
  </si>
  <si>
    <t>GRI 206-1</t>
  </si>
  <si>
    <t>Cases of legal action for anti-competitive behaviour</t>
  </si>
  <si>
    <t>Incidents of discrimination</t>
  </si>
  <si>
    <t>GRI 406-1</t>
  </si>
  <si>
    <t>Incidents of harassment</t>
  </si>
  <si>
    <t>Child labour and compulsory forced labour¹</t>
  </si>
  <si>
    <t>GRI 408-1, GRI 409-1</t>
  </si>
  <si>
    <t>Reports of child labour</t>
  </si>
  <si>
    <t>Reports of compulsory forced labour</t>
  </si>
  <si>
    <t>¹ Reported through existing channels (grievance mechanisms and whistleblower line) within operations and supply chain</t>
  </si>
  <si>
    <t>Use of grievances mechanisms &amp; outcomes</t>
  </si>
  <si>
    <t>GRI MM07</t>
  </si>
  <si>
    <t>Potential Code of Conduct violations</t>
  </si>
  <si>
    <t>Grievances lodged through internal grievance mechanism</t>
  </si>
  <si>
    <t xml:space="preserve">Grievances lodged through community grievance mechanism             </t>
  </si>
  <si>
    <t>Incidents of violations involving rights of Indigenous Peoples</t>
  </si>
  <si>
    <t>GRI 411-1</t>
  </si>
  <si>
    <t>Incidents of violations involving rights of indigenous peoples</t>
  </si>
  <si>
    <t>GRI 415-1</t>
  </si>
  <si>
    <t>Political contributions</t>
  </si>
  <si>
    <t>Economic Performance &amp; Contributions</t>
  </si>
  <si>
    <t>These data cover a 12-month period, from April 1 to March 31</t>
  </si>
  <si>
    <t>Direct Economic Contributions ($M CAD)</t>
  </si>
  <si>
    <t>GRI 201-1</t>
  </si>
  <si>
    <t>FY2022 Total (millions $)</t>
  </si>
  <si>
    <t>FY2023 Total (millions $)</t>
  </si>
  <si>
    <t>FY2024 Total (millions $)</t>
  </si>
  <si>
    <t>FY2025 Total (millions $)</t>
  </si>
  <si>
    <t>Revenues</t>
  </si>
  <si>
    <t>$1,460.8</t>
  </si>
  <si>
    <t>$1,395.1</t>
  </si>
  <si>
    <t xml:space="preserve">$1,524.3 </t>
  </si>
  <si>
    <t>$1,606.6</t>
  </si>
  <si>
    <t xml:space="preserve">Adjusted net income </t>
  </si>
  <si>
    <t>$537.8</t>
  </si>
  <si>
    <t>$225.7</t>
  </si>
  <si>
    <t>$234.2</t>
  </si>
  <si>
    <t>$142.0</t>
  </si>
  <si>
    <t>Mining taxes paid to government</t>
  </si>
  <si>
    <t>$217.2</t>
  </si>
  <si>
    <t>$49.5</t>
  </si>
  <si>
    <t>$0.8</t>
  </si>
  <si>
    <t>$34.6</t>
  </si>
  <si>
    <t>Community Investments ¹</t>
  </si>
  <si>
    <t>$5.2</t>
  </si>
  <si>
    <t>$6.8</t>
  </si>
  <si>
    <t>$7.1</t>
  </si>
  <si>
    <t>$7.4</t>
  </si>
  <si>
    <t>Procurement spend</t>
  </si>
  <si>
    <t>$1,311</t>
  </si>
  <si>
    <t>$1,255</t>
  </si>
  <si>
    <t>$1,650</t>
  </si>
  <si>
    <t>Salary &amp; Benefits spend</t>
  </si>
  <si>
    <t>$143.1</t>
  </si>
  <si>
    <t>$178.4</t>
  </si>
  <si>
    <t>$208.4</t>
  </si>
  <si>
    <t>$259.9</t>
  </si>
  <si>
    <t>¹ Including only investments within the company Impact Benefit Agreement</t>
  </si>
  <si>
    <t>Production (M metric tons)</t>
  </si>
  <si>
    <t>FY2022</t>
  </si>
  <si>
    <t>FY2023</t>
  </si>
  <si>
    <t>Ore mined and hauled</t>
  </si>
  <si>
    <t>22.3</t>
  </si>
  <si>
    <t>32.44</t>
  </si>
  <si>
    <t>40.87</t>
  </si>
  <si>
    <t>39.88</t>
  </si>
  <si>
    <t>Iron ore concentrate produced</t>
  </si>
  <si>
    <t>7.91 (wet)</t>
  </si>
  <si>
    <t>11.19 (wet)</t>
  </si>
  <si>
    <t>14.16 (wet)</t>
  </si>
  <si>
    <t>13.83 (wet)</t>
  </si>
  <si>
    <t>Iron concentrate sold</t>
  </si>
  <si>
    <t>7.65 (dry)</t>
  </si>
  <si>
    <t>10.59 (dry)</t>
  </si>
  <si>
    <t>11.6 (dry)</t>
  </si>
  <si>
    <t>13.49 (dry)</t>
  </si>
  <si>
    <t>Value Chain</t>
  </si>
  <si>
    <t>GRI 2-6</t>
  </si>
  <si>
    <t>FY2022 Total</t>
  </si>
  <si>
    <t>FY2023 Total</t>
  </si>
  <si>
    <t>FY2024 Total</t>
  </si>
  <si>
    <t>FY2025 Total</t>
  </si>
  <si>
    <t>Number of Tier 1 suppliers</t>
  </si>
  <si>
    <t>Taxes Paid ($M CAD)</t>
  </si>
  <si>
    <t>FY 2020</t>
  </si>
  <si>
    <t>FY 2021</t>
  </si>
  <si>
    <t>Municipal</t>
  </si>
  <si>
    <t>$5.6</t>
  </si>
  <si>
    <t>$5.7</t>
  </si>
  <si>
    <t>$7.7</t>
  </si>
  <si>
    <t>$4.0</t>
  </si>
  <si>
    <t>$10,9</t>
  </si>
  <si>
    <t>Income and Mining</t>
  </si>
  <si>
    <t>$65.96</t>
  </si>
  <si>
    <t>$147.1</t>
  </si>
  <si>
    <t>$475.3</t>
  </si>
  <si>
    <t>$117.8</t>
  </si>
  <si>
    <t>$15,1</t>
  </si>
  <si>
    <t>Mining Leases</t>
  </si>
  <si>
    <t>$0.3</t>
  </si>
  <si>
    <t>$0.4</t>
  </si>
  <si>
    <t>$0,4</t>
  </si>
  <si>
    <t>School</t>
  </si>
  <si>
    <t>NA</t>
  </si>
  <si>
    <t>$0.2</t>
  </si>
  <si>
    <t>$0,5</t>
  </si>
  <si>
    <t>0.3</t>
  </si>
  <si>
    <t>TOTAL</t>
  </si>
  <si>
    <t>$71.59</t>
  </si>
  <si>
    <t>$153.3</t>
  </si>
  <si>
    <t>$483.5</t>
  </si>
  <si>
    <t>122.4</t>
  </si>
  <si>
    <t>$26,9</t>
  </si>
  <si>
    <t>Health, Safety &amp; Well-being</t>
  </si>
  <si>
    <t>Workers covered by an occupational health and safety management system</t>
  </si>
  <si>
    <t>GRI 403-08</t>
  </si>
  <si>
    <t>Percentage of workers who are covered by such a system that has been internally audited</t>
  </si>
  <si>
    <t>Work-related injuries (QIO)</t>
  </si>
  <si>
    <t>GRI 403-09; SASB EM-MM-320a.1</t>
  </si>
  <si>
    <t>Total recordable injury frequency rate¹</t>
  </si>
  <si>
    <t>2.05</t>
  </si>
  <si>
    <t>1.53</t>
  </si>
  <si>
    <t>1.91</t>
  </si>
  <si>
    <t>1.98</t>
  </si>
  <si>
    <t>Lost time injuries</t>
  </si>
  <si>
    <t>Lost time injury frequency</t>
  </si>
  <si>
    <t>0.86</t>
  </si>
  <si>
    <t>0.99</t>
  </si>
  <si>
    <t>1.04</t>
  </si>
  <si>
    <t>0.95</t>
  </si>
  <si>
    <t>Restricted injury (lost time)</t>
  </si>
  <si>
    <t>Restricted injury (lost time) frequency</t>
  </si>
  <si>
    <t>0.75</t>
  </si>
  <si>
    <t>0.26</t>
  </si>
  <si>
    <t>0.69</t>
  </si>
  <si>
    <t>0.79</t>
  </si>
  <si>
    <t>Lost time injury and restricted time injury frequency rate</t>
  </si>
  <si>
    <t>1.72</t>
  </si>
  <si>
    <t>1.26</t>
  </si>
  <si>
    <t>1.74</t>
  </si>
  <si>
    <t>Lost time injury severity rate¹</t>
  </si>
  <si>
    <t>20.81</t>
  </si>
  <si>
    <t>14.03</t>
  </si>
  <si>
    <t>10.93</t>
  </si>
  <si>
    <t>16.39</t>
  </si>
  <si>
    <t>Number of cases where first aid was provided¹</t>
  </si>
  <si>
    <t>Number of fatalities</t>
  </si>
  <si>
    <t>Number of medical consultations</t>
  </si>
  <si>
    <r>
      <t>Accidents</t>
    </r>
    <r>
      <rPr>
        <vertAlign val="superscript"/>
        <sz val="10"/>
        <color theme="1"/>
        <rFont val="Avenir"/>
      </rPr>
      <t>2</t>
    </r>
  </si>
  <si>
    <t>Total hours worked</t>
  </si>
  <si>
    <t>1,854,352</t>
  </si>
  <si>
    <t>2,223,070</t>
  </si>
  <si>
    <t>2,304,844</t>
  </si>
  <si>
    <t>2,526,283</t>
  </si>
  <si>
    <t>Near miss frequency rate</t>
  </si>
  <si>
    <t>11.97</t>
  </si>
  <si>
    <t>13.13</t>
  </si>
  <si>
    <t>11.54</t>
  </si>
  <si>
    <t>9.98</t>
  </si>
  <si>
    <t>Reports of potentially hazardous conditions</t>
  </si>
  <si>
    <t>Task safety analyses</t>
  </si>
  <si>
    <r>
      <t xml:space="preserve">Pre-task safety analyses </t>
    </r>
    <r>
      <rPr>
        <b/>
        <sz val="10"/>
        <color theme="1"/>
        <rFont val="Avenir"/>
      </rPr>
      <t>(thousands)</t>
    </r>
  </si>
  <si>
    <r>
      <t xml:space="preserve">¹ Values reported over 200,000 hours worked (excluding contractors and subcontractors), based on the international standard set by the Occupational Safety and Health Administration.
</t>
    </r>
    <r>
      <rPr>
        <vertAlign val="superscript"/>
        <sz val="10"/>
        <color theme="1"/>
        <rFont val="Avenir"/>
      </rPr>
      <t>2</t>
    </r>
    <r>
      <rPr>
        <sz val="10"/>
        <color theme="1"/>
        <rFont val="Avenir"/>
      </rPr>
      <t xml:space="preserve"> Until FY2024, accidents included lost time, temporary assignments, medical visits, and first aid. Starting in FY2025, first aid is excluded from what is counted to be classified as an accident.
</t>
    </r>
  </si>
  <si>
    <t>Work-related injuries (Contractors)</t>
  </si>
  <si>
    <t>Total recordable injury frequency rate²</t>
  </si>
  <si>
    <t>3.97</t>
  </si>
  <si>
    <t>4.34</t>
  </si>
  <si>
    <t>4.18</t>
  </si>
  <si>
    <t>3.10</t>
  </si>
  <si>
    <t>1.48</t>
  </si>
  <si>
    <t>1.92</t>
  </si>
  <si>
    <t>1.67</t>
  </si>
  <si>
    <t>0.91</t>
  </si>
  <si>
    <t>1.36</t>
  </si>
  <si>
    <t>1.61</t>
  </si>
  <si>
    <t>1.37</t>
  </si>
  <si>
    <t>2.47</t>
  </si>
  <si>
    <t>3.53</t>
  </si>
  <si>
    <t>3.35</t>
  </si>
  <si>
    <t>2.28</t>
  </si>
  <si>
    <t>20.19</t>
  </si>
  <si>
    <t>25.95</t>
  </si>
  <si>
    <t>24.63</t>
  </si>
  <si>
    <t>21.85</t>
  </si>
  <si>
    <t>1,716,100</t>
  </si>
  <si>
    <t>1,980,360</t>
  </si>
  <si>
    <t>2,151,788</t>
  </si>
  <si>
    <t>2,196,498</t>
  </si>
  <si>
    <t>3.52</t>
  </si>
  <si>
    <t>2.72</t>
  </si>
  <si>
    <t>2.32</t>
  </si>
  <si>
    <t>3.82</t>
  </si>
  <si>
    <t>Work-related injuries (Total QIO and contractors)</t>
  </si>
  <si>
    <t>Total recordable injury frequency rate³</t>
  </si>
  <si>
    <t>2.99</t>
  </si>
  <si>
    <t>2.85</t>
  </si>
  <si>
    <t>3.01</t>
  </si>
  <si>
    <t>2.50</t>
  </si>
  <si>
    <t>1.16</t>
  </si>
  <si>
    <t>1.43</t>
  </si>
  <si>
    <t>1.35</t>
  </si>
  <si>
    <t>0.93</t>
  </si>
  <si>
    <t>1.05</t>
  </si>
  <si>
    <t>0.9</t>
  </si>
  <si>
    <t>1.17</t>
  </si>
  <si>
    <t>1.06</t>
  </si>
  <si>
    <t>2.1</t>
  </si>
  <si>
    <t>2.33</t>
  </si>
  <si>
    <t>2.51</t>
  </si>
  <si>
    <t>1.99</t>
  </si>
  <si>
    <t>20.5</t>
  </si>
  <si>
    <t>19.65</t>
  </si>
  <si>
    <t>16.87</t>
  </si>
  <si>
    <t>18.93</t>
  </si>
  <si>
    <t>3,615,452</t>
  </si>
  <si>
    <t>4,203,430</t>
  </si>
  <si>
    <t>4,456,632</t>
  </si>
  <si>
    <t>4,722,781</t>
  </si>
  <si>
    <t>7.86</t>
  </si>
  <si>
    <t>8.27</t>
  </si>
  <si>
    <t>7.09</t>
  </si>
  <si>
    <t>7.11</t>
  </si>
  <si>
    <t>Work-related ill health</t>
  </si>
  <si>
    <t>GRI 403-10</t>
  </si>
  <si>
    <t>Incidents of work-related illness</t>
  </si>
  <si>
    <t>Audiometric tests</t>
  </si>
  <si>
    <t>Total employees</t>
  </si>
  <si>
    <t>GRI 2-7; SASB EM-MM-000.B</t>
  </si>
  <si>
    <t>Total number of employees</t>
  </si>
  <si>
    <t>Total number of employees (women)</t>
  </si>
  <si>
    <t>Total number of employees (men)</t>
  </si>
  <si>
    <t>Total number of contract employees</t>
  </si>
  <si>
    <t>Total number of contract employees (women)</t>
  </si>
  <si>
    <t>Total number of contract employees (men)</t>
  </si>
  <si>
    <t>Total number of permanent employees</t>
  </si>
  <si>
    <t>Total number of permanent employees (women)</t>
  </si>
  <si>
    <t>Total number of permanent employees (men)</t>
  </si>
  <si>
    <t>Local and Indigenous employees</t>
  </si>
  <si>
    <t>Percentage of Indigenous employees</t>
  </si>
  <si>
    <t>2.9%</t>
  </si>
  <si>
    <t>3.0%</t>
  </si>
  <si>
    <t>5.1%</t>
  </si>
  <si>
    <t>5.2%</t>
  </si>
  <si>
    <t>Percentage of non-permanent contract employees</t>
  </si>
  <si>
    <t>0.6%</t>
  </si>
  <si>
    <t>1.3%</t>
  </si>
  <si>
    <t>6.4%</t>
  </si>
  <si>
    <t>Standard entry level wage compared to local minimum wage</t>
  </si>
  <si>
    <t>GRI 202-1</t>
  </si>
  <si>
    <t>Basic non-unionized salary ($/hour)</t>
  </si>
  <si>
    <t>$28.01</t>
  </si>
  <si>
    <t>$28.94</t>
  </si>
  <si>
    <t>Basic non-unionized salary ($/hour) for women</t>
  </si>
  <si>
    <t>Basic non-unionized salary ($/hour) for men</t>
  </si>
  <si>
    <t>$28.37</t>
  </si>
  <si>
    <t>$30.70</t>
  </si>
  <si>
    <t>New hires by age and gender</t>
  </si>
  <si>
    <t>GRI 401-1</t>
  </si>
  <si>
    <t>Men 18-24</t>
  </si>
  <si>
    <t>Men 25-29</t>
  </si>
  <si>
    <t>Men 30-34</t>
  </si>
  <si>
    <t>Men 35-39</t>
  </si>
  <si>
    <t>Men 40-44</t>
  </si>
  <si>
    <t>Men 45-49</t>
  </si>
  <si>
    <t>Men 50-54</t>
  </si>
  <si>
    <t>Men 55-59</t>
  </si>
  <si>
    <t>Men 60-64</t>
  </si>
  <si>
    <t>Men 65-69</t>
  </si>
  <si>
    <t>Total new employees men</t>
  </si>
  <si>
    <t>Proportion</t>
  </si>
  <si>
    <t>86.5%</t>
  </si>
  <si>
    <t>85.0%</t>
  </si>
  <si>
    <t>83.3%</t>
  </si>
  <si>
    <t>87.7%</t>
  </si>
  <si>
    <t>Women 18-24</t>
  </si>
  <si>
    <t>Women 25-29</t>
  </si>
  <si>
    <t>Women 30-34</t>
  </si>
  <si>
    <t>Women 35-39</t>
  </si>
  <si>
    <t>Women 40-44</t>
  </si>
  <si>
    <t>Women 45-49</t>
  </si>
  <si>
    <t>Women 50-54</t>
  </si>
  <si>
    <t>Women 55-59</t>
  </si>
  <si>
    <t>Women 60-64</t>
  </si>
  <si>
    <t>Women 65-69</t>
  </si>
  <si>
    <t>Total new employees women</t>
  </si>
  <si>
    <t>13.5%</t>
  </si>
  <si>
    <t>15.1%</t>
  </si>
  <si>
    <t>16.7%</t>
  </si>
  <si>
    <t>12.3%</t>
  </si>
  <si>
    <t>Total new employees</t>
  </si>
  <si>
    <t>Turnover by age and gender</t>
  </si>
  <si>
    <t>Total men that left their job</t>
  </si>
  <si>
    <t>Total women that left their job</t>
  </si>
  <si>
    <t>Total employees that left their job</t>
  </si>
  <si>
    <t>11.94%</t>
  </si>
  <si>
    <t>10.4%</t>
  </si>
  <si>
    <t>7.2%</t>
  </si>
  <si>
    <t>Average hours of training per year per employee</t>
  </si>
  <si>
    <t>GRI 404-1</t>
  </si>
  <si>
    <t>Average number of training sessions received per person - Management</t>
  </si>
  <si>
    <t>Average number of training sessions received per person - Professional and engineering executives</t>
  </si>
  <si>
    <t>Average number of training sessions received per person - Administrative, technical and clerical</t>
  </si>
  <si>
    <t>Average number of training sessions received per person - Production</t>
  </si>
  <si>
    <t>Total hours of training provided to the staff</t>
  </si>
  <si>
    <t>Average number of training sessions per month</t>
  </si>
  <si>
    <t>Gender diversity of governance bodies and employees</t>
  </si>
  <si>
    <t>GRI 405-1</t>
  </si>
  <si>
    <t>Board of Directors - Women</t>
  </si>
  <si>
    <t>Board of Directors - Men</t>
  </si>
  <si>
    <t>Executive - Women</t>
  </si>
  <si>
    <t>Executive - Men</t>
  </si>
  <si>
    <t>Total Leadership - Women</t>
  </si>
  <si>
    <t>Total Leadership - Men</t>
  </si>
  <si>
    <t>Site Unionized Employees - Women</t>
  </si>
  <si>
    <t>Site Unionized Employees - Men</t>
  </si>
  <si>
    <t>Site Non-Unionized Management - Women</t>
  </si>
  <si>
    <t>Site Non-Unionized Management - Men</t>
  </si>
  <si>
    <t>Total Site Employees - Women</t>
  </si>
  <si>
    <t>Total Site Employees - Men</t>
  </si>
  <si>
    <t>Head Office - Women</t>
  </si>
  <si>
    <t>Head Office - Men</t>
  </si>
  <si>
    <t>Total Non-Executive Workforce - Women</t>
  </si>
  <si>
    <t>Total Non-Executive Workforce - Men</t>
  </si>
  <si>
    <t>GRI MM4; SASB EM-MM-310a.2</t>
  </si>
  <si>
    <t>Number of strikes and lockouts</t>
  </si>
  <si>
    <t xml:space="preserve">Percentage of active workforce covered under collective bargaining agreements ¹   </t>
  </si>
  <si>
    <t>SASB EM-MM-310a.1</t>
  </si>
  <si>
    <t>Percentage of active workforce covered under collective bargaining agreements</t>
  </si>
  <si>
    <t>¹ Includes all unionized employees</t>
  </si>
  <si>
    <t>Employee grievance management</t>
  </si>
  <si>
    <t>Subcontracting and financial complaints</t>
  </si>
  <si>
    <t>Disciplinary notice appeal</t>
  </si>
  <si>
    <t>Dismissal appeal</t>
  </si>
  <si>
    <t>Interpretation of the collective agreement</t>
  </si>
  <si>
    <t>Other</t>
  </si>
  <si>
    <t>Total</t>
  </si>
  <si>
    <t>Local jobs and procurement¹</t>
  </si>
  <si>
    <t>Local and Indigenous jobs</t>
  </si>
  <si>
    <t>Sourcing from Indigenous suppliers (millions of dollars)</t>
  </si>
  <si>
    <t>¹ Using company established definitions of local based on community, region, province and country levels</t>
  </si>
  <si>
    <t>Local Employment²</t>
  </si>
  <si>
    <t>% of employees resident of Fermont</t>
  </si>
  <si>
    <t>2.4%</t>
  </si>
  <si>
    <t>2.7%</t>
  </si>
  <si>
    <t>2.3%</t>
  </si>
  <si>
    <t>3.4%</t>
  </si>
  <si>
    <t>% of employees resident of Quebec</t>
  </si>
  <si>
    <t>% of employees resident outside of Canada</t>
  </si>
  <si>
    <t>Total Employees</t>
  </si>
  <si>
    <t>² Using company established definitions of local based on community, region, province and country levels</t>
  </si>
  <si>
    <t>Indigenous Employment</t>
  </si>
  <si>
    <t>% of Indigenous employees resident of Quebec</t>
  </si>
  <si>
    <t>% of Indigenous employees resident of other Canadian provinces</t>
  </si>
  <si>
    <t>% of Indigenous employees resident outside of Canada</t>
  </si>
  <si>
    <t>Total Indigenous Employees</t>
  </si>
  <si>
    <t>Proportion of Senior Management Hired from the Local Community ³</t>
  </si>
  <si>
    <t>GRI 203-1</t>
  </si>
  <si>
    <t>% of management employees resident of Quebec</t>
  </si>
  <si>
    <t>% of management employees resident of Canadian province outside of Quebec</t>
  </si>
  <si>
    <t>% of management employees resident outside Canada</t>
  </si>
  <si>
    <t>³ Using company established definitions of local based on community, region, province and country levels</t>
  </si>
  <si>
    <t xml:space="preserve">Spending on Local Suppliers </t>
  </si>
  <si>
    <t>GRI 204-1</t>
  </si>
  <si>
    <t>M$ CAD</t>
  </si>
  <si>
    <t>%</t>
  </si>
  <si>
    <t>% procurement from businesses from Fermont</t>
  </si>
  <si>
    <t>$28</t>
  </si>
  <si>
    <t>% procurement from businesses from Cote Nord region</t>
  </si>
  <si>
    <t>$429</t>
  </si>
  <si>
    <t>$403</t>
  </si>
  <si>
    <t>% procurement from businesses from Quebec</t>
  </si>
  <si>
    <t>$968</t>
  </si>
  <si>
    <t>$1,000</t>
  </si>
  <si>
    <t>% procurement from businesses from Newfoundland and Labrador</t>
  </si>
  <si>
    <t>$81</t>
  </si>
  <si>
    <t>$120</t>
  </si>
  <si>
    <t>% procurement from businesses from Canadian province outside of Quebec and Newfoundland and Labrador</t>
  </si>
  <si>
    <t>$137</t>
  </si>
  <si>
    <t>$189</t>
  </si>
  <si>
    <t>Canadian procurement</t>
  </si>
  <si>
    <t>$1,186</t>
  </si>
  <si>
    <t>$1,189</t>
  </si>
  <si>
    <t>$1,527</t>
  </si>
  <si>
    <t>FY2024 and FY2025 refer to 12-month period, from April 1, to March 31. 
Jan-Mar 2023 refers to a 3-month period, from January 1, 2023 to Marc 31, 2023.
2022 refers to a  12-month period, from January 1, to December 31.</t>
  </si>
  <si>
    <t>Energy Consumption and Emissions Overview</t>
  </si>
  <si>
    <t>Jan-Mar 2023</t>
  </si>
  <si>
    <t>Energy consumed per tonne of iron concentrate produced (MJ)</t>
  </si>
  <si>
    <t>299.3</t>
  </si>
  <si>
    <r>
      <t>Direct GHG emitted per tonne of iron concentrate produced (kg CO</t>
    </r>
    <r>
      <rPr>
        <vertAlign val="subscript"/>
        <sz val="10"/>
        <color theme="1"/>
        <rFont val="Avenir"/>
      </rPr>
      <t>2</t>
    </r>
    <r>
      <rPr>
        <sz val="10"/>
        <color theme="1"/>
        <rFont val="Avenir"/>
      </rPr>
      <t>e)</t>
    </r>
  </si>
  <si>
    <t>8.2</t>
  </si>
  <si>
    <t>6.9</t>
  </si>
  <si>
    <t>10.7</t>
  </si>
  <si>
    <t>9.82</t>
  </si>
  <si>
    <t>12.89</t>
  </si>
  <si>
    <t>8.95</t>
  </si>
  <si>
    <t>Energy consumption within the organization (MJ)</t>
  </si>
  <si>
    <t>GRI 302-3</t>
  </si>
  <si>
    <t>Diesel</t>
  </si>
  <si>
    <t>1,130,800,000</t>
  </si>
  <si>
    <t>442,000,000</t>
  </si>
  <si>
    <t>1,515,000,000</t>
  </si>
  <si>
    <t>Gas</t>
  </si>
  <si>
    <t>59,300,000</t>
  </si>
  <si>
    <t>17,000,000</t>
  </si>
  <si>
    <t>64,000,000</t>
  </si>
  <si>
    <t>Light Oil Fuel</t>
  </si>
  <si>
    <t>59,130,000</t>
  </si>
  <si>
    <t>61,000,000</t>
  </si>
  <si>
    <t>66,000,000</t>
  </si>
  <si>
    <t>Hydroelectricity</t>
  </si>
  <si>
    <t>1,588,910,000</t>
  </si>
  <si>
    <t>501,000,000</t>
  </si>
  <si>
    <t>2,063,000,000</t>
  </si>
  <si>
    <t>2,066,000,000</t>
  </si>
  <si>
    <t>Iron concentrate produced</t>
  </si>
  <si>
    <t>Iron concentrate produced (WMT)</t>
  </si>
  <si>
    <t>9,971,400</t>
  </si>
  <si>
    <t>3,084,200</t>
  </si>
  <si>
    <t>14,162,400</t>
  </si>
  <si>
    <t>13,834,200</t>
  </si>
  <si>
    <t>Energy consumption intensity (MJ/tons of concentrate produced)</t>
  </si>
  <si>
    <r>
      <t>GHG emissions (tonnes of CO</t>
    </r>
    <r>
      <rPr>
        <b/>
        <vertAlign val="subscript"/>
        <sz val="14"/>
        <color theme="1"/>
        <rFont val="Avenir"/>
      </rPr>
      <t>2</t>
    </r>
    <r>
      <rPr>
        <b/>
        <sz val="14"/>
        <color theme="1"/>
        <rFont val="Avenir"/>
      </rPr>
      <t>e)</t>
    </r>
  </si>
  <si>
    <t>GRI 305-1; GRI 305-2</t>
  </si>
  <si>
    <t>Material transportation (Scope 1)</t>
  </si>
  <si>
    <t>Stationary and portable combustion (Scope 1)</t>
  </si>
  <si>
    <t>Explosives (Scope 1)</t>
  </si>
  <si>
    <t>Generators (Scope 1)</t>
  </si>
  <si>
    <t>Refrigerants (Scope 1)</t>
  </si>
  <si>
    <t>Total Scope 1</t>
  </si>
  <si>
    <t xml:space="preserve">Total Scope 2 </t>
  </si>
  <si>
    <t>Total Scope 2</t>
  </si>
  <si>
    <t>Total (Scope 1 &amp; 2)</t>
  </si>
  <si>
    <r>
      <t>Intensity of GHG emissions (kg CO</t>
    </r>
    <r>
      <rPr>
        <b/>
        <vertAlign val="subscript"/>
        <sz val="14"/>
        <color theme="1"/>
        <rFont val="Avenir"/>
      </rPr>
      <t>2</t>
    </r>
    <r>
      <rPr>
        <b/>
        <sz val="14"/>
        <color theme="1"/>
        <rFont val="Avenir"/>
      </rPr>
      <t>e / tonne of iron concentrate produced)</t>
    </r>
  </si>
  <si>
    <t>GRI 305-4</t>
  </si>
  <si>
    <t>Scope 1</t>
  </si>
  <si>
    <t>9.76</t>
  </si>
  <si>
    <t>12.80</t>
  </si>
  <si>
    <t>8.87</t>
  </si>
  <si>
    <t>Scope 2</t>
  </si>
  <si>
    <t>0.07</t>
  </si>
  <si>
    <t>0.09</t>
  </si>
  <si>
    <t>0.08</t>
  </si>
  <si>
    <t>Total (Scope 1 and 2)</t>
  </si>
  <si>
    <t>9.92</t>
  </si>
  <si>
    <t>Tailings Performance</t>
  </si>
  <si>
    <t>GRI MM03; EM-MM-150a.5</t>
  </si>
  <si>
    <t>Tonnes of mine tailings produced (millions)</t>
  </si>
  <si>
    <t>12.6</t>
  </si>
  <si>
    <t>12.2</t>
  </si>
  <si>
    <t>13.6</t>
  </si>
  <si>
    <t>17.3</t>
  </si>
  <si>
    <t>25.99</t>
  </si>
  <si>
    <t>24.73</t>
  </si>
  <si>
    <t>26.06</t>
  </si>
  <si>
    <t>25.24</t>
  </si>
  <si>
    <t>Tonnes of mine tailings securely stored (millions)</t>
  </si>
  <si>
    <t>11.3</t>
  </si>
  <si>
    <t>16.3</t>
  </si>
  <si>
    <t>24.92</t>
  </si>
  <si>
    <t>23.90</t>
  </si>
  <si>
    <t>22.32</t>
  </si>
  <si>
    <t>22.44</t>
  </si>
  <si>
    <t>Tonnes of mine tailings reused (millions)</t>
  </si>
  <si>
    <t>4.4</t>
  </si>
  <si>
    <t>2.3</t>
  </si>
  <si>
    <t>1.07</t>
  </si>
  <si>
    <t>0.83</t>
  </si>
  <si>
    <t>3.74</t>
  </si>
  <si>
    <t>2.81</t>
  </si>
  <si>
    <t>Tailings Storage Facility Inventory Table</t>
  </si>
  <si>
    <t>Facility name</t>
  </si>
  <si>
    <t>Bloom Lake Mine Complexe TSF (Fine Tailings)</t>
  </si>
  <si>
    <t>Bloom Lake Mine Complexe TSF (Coarse Tailings)</t>
  </si>
  <si>
    <t>Location</t>
  </si>
  <si>
    <t>Fermont, Québec, Canada</t>
  </si>
  <si>
    <t>Ownership status</t>
  </si>
  <si>
    <t>100% owned</t>
  </si>
  <si>
    <t>Operational status</t>
  </si>
  <si>
    <t>Active</t>
  </si>
  <si>
    <t>Construction method</t>
  </si>
  <si>
    <t>Fine tailings : impervious Water retention type</t>
  </si>
  <si>
    <t>Coarse tailings : pervious starter dike and upstream finger drains for drained coarse tailings, Improved upstream construction</t>
  </si>
  <si>
    <t>Maximum permitted storage capacity</t>
  </si>
  <si>
    <t>62 Mm3</t>
  </si>
  <si>
    <t>146 Mm3</t>
  </si>
  <si>
    <r>
      <t>62 Mm</t>
    </r>
    <r>
      <rPr>
        <vertAlign val="superscript"/>
        <sz val="10"/>
        <color theme="1"/>
        <rFont val="Avenir"/>
      </rPr>
      <t>3</t>
    </r>
  </si>
  <si>
    <r>
      <t>146 Mm</t>
    </r>
    <r>
      <rPr>
        <vertAlign val="superscript"/>
        <sz val="10"/>
        <color theme="1"/>
        <rFont val="Avenir"/>
      </rPr>
      <t>3</t>
    </r>
  </si>
  <si>
    <t>Current amount of tailings stored</t>
  </si>
  <si>
    <t>9.2 Mm³</t>
  </si>
  <si>
    <t>44.3 Mm³</t>
  </si>
  <si>
    <t>13.1</t>
  </si>
  <si>
    <t>63.5</t>
  </si>
  <si>
    <t>Consequence classification</t>
  </si>
  <si>
    <t>High, as per CDA</t>
  </si>
  <si>
    <t>Material findings</t>
  </si>
  <si>
    <t>No</t>
  </si>
  <si>
    <t>Mitigation measures</t>
  </si>
  <si>
    <t>Site-specific ERP</t>
  </si>
  <si>
    <t>Yes</t>
  </si>
  <si>
    <t>FY2024 and FY2025 refer to 12-month period, from April 1, to March 31. 
2022, 2023 and 2024 refers to a 12-month period, from January 1, to December 31.</t>
  </si>
  <si>
    <t>Waste Generated Per tonne of Iron Concentrate Produced (excluding sterile rock and tailings) (kg)</t>
  </si>
  <si>
    <t>GRI 306-3; EM-MM-150a.4; EM-MM-150a.7</t>
  </si>
  <si>
    <t>Non-hazardous waste generated per tonne of iron concentrate produced</t>
  </si>
  <si>
    <t>0.67</t>
  </si>
  <si>
    <t>0.51</t>
  </si>
  <si>
    <t>0.72</t>
  </si>
  <si>
    <t>Hazardous waste generated per tonne of iron concentrate produced</t>
  </si>
  <si>
    <t>0.10</t>
  </si>
  <si>
    <t>Total non-mineral waste generated per tonne of iron concentrate produced</t>
  </si>
  <si>
    <t>0.77</t>
  </si>
  <si>
    <t>0.59</t>
  </si>
  <si>
    <t>Total Sterile Rock Excavated (in million tonnes)</t>
  </si>
  <si>
    <t>GRI 306-3; GRI 306-4; EM-MM-150a.6</t>
  </si>
  <si>
    <t>Total sterile rock excavated (Mt)</t>
  </si>
  <si>
    <t>14.9</t>
  </si>
  <si>
    <t>19.2</t>
  </si>
  <si>
    <t>19.6</t>
  </si>
  <si>
    <t>23.5</t>
  </si>
  <si>
    <t>25.0</t>
  </si>
  <si>
    <t>36.6</t>
  </si>
  <si>
    <t>Sterile rock reused (Mt)</t>
  </si>
  <si>
    <t>1.6</t>
  </si>
  <si>
    <t>1.4</t>
  </si>
  <si>
    <t>1.9</t>
  </si>
  <si>
    <t>2.6</t>
  </si>
  <si>
    <t>3.3</t>
  </si>
  <si>
    <t>5.4</t>
  </si>
  <si>
    <t>Sterile rock stored (Mt)</t>
  </si>
  <si>
    <t>12.4</t>
  </si>
  <si>
    <t>13.5</t>
  </si>
  <si>
    <t>17.2</t>
  </si>
  <si>
    <t>17.7</t>
  </si>
  <si>
    <t>20.9</t>
  </si>
  <si>
    <t>21.7</t>
  </si>
  <si>
    <t>31.3</t>
  </si>
  <si>
    <t>Non-hazardous Waste Generated in tonnes (excluding sterile rock and tailings)</t>
  </si>
  <si>
    <t>GRI 306-3; GRI 306-4; GRI 306-5</t>
  </si>
  <si>
    <t>Reused/repurposed offsite</t>
  </si>
  <si>
    <t>Scrap metal</t>
  </si>
  <si>
    <t>Rubber</t>
  </si>
  <si>
    <t>Tires</t>
  </si>
  <si>
    <t>Recycled offsite</t>
  </si>
  <si>
    <t>Paper and cardboard</t>
  </si>
  <si>
    <t>Wood</t>
  </si>
  <si>
    <t>Mixed non-hazardous waste</t>
  </si>
  <si>
    <t>Responsible offsite waste disposal</t>
  </si>
  <si>
    <t>Contaminated Soil</t>
  </si>
  <si>
    <t>Inert industrial waste</t>
  </si>
  <si>
    <t>Sludge</t>
  </si>
  <si>
    <t>Biomedical waste</t>
  </si>
  <si>
    <t>30.98</t>
  </si>
  <si>
    <t>Hazardous Waste Generated in tonnes</t>
  </si>
  <si>
    <t>GRI 306-3; GRI 306-4; GRI 306-5; EM-MM-150a.7; EM-MM-150a.8;</t>
  </si>
  <si>
    <t xml:space="preserve">Recycled or repurposed offsite </t>
  </si>
  <si>
    <t>Waste oils</t>
  </si>
  <si>
    <t>Used oil filters</t>
  </si>
  <si>
    <t>Aerosols</t>
  </si>
  <si>
    <t>Batteries</t>
  </si>
  <si>
    <t>Antifreeze</t>
  </si>
  <si>
    <t>Contaminated empty containers</t>
  </si>
  <si>
    <t>Responsible offsite disposal</t>
  </si>
  <si>
    <t>Oily water</t>
  </si>
  <si>
    <t>Rags soiled with hydrocarbons</t>
  </si>
  <si>
    <t>Contaminated water</t>
  </si>
  <si>
    <t>Contaminated sludge</t>
  </si>
  <si>
    <t>Used grease</t>
  </si>
  <si>
    <t>Contaminated fuel</t>
  </si>
  <si>
    <t>Mercury waste</t>
  </si>
  <si>
    <t>Water Management</t>
  </si>
  <si>
    <t>2022, 2023 amn 2024 refers to a  12-month period, from October 1, to September 31.</t>
  </si>
  <si>
    <t xml:space="preserve">Water withdrawal and inputs </t>
  </si>
  <si>
    <t>GRI 303-3; EM-MM-140a.1</t>
  </si>
  <si>
    <t>Groundwater dewatering  (Mm³)</t>
  </si>
  <si>
    <t>1.60</t>
  </si>
  <si>
    <t>1.96</t>
  </si>
  <si>
    <t>2.08</t>
  </si>
  <si>
    <t>Precipitation on site  (Mm³)</t>
  </si>
  <si>
    <t>23.27</t>
  </si>
  <si>
    <t>14.28</t>
  </si>
  <si>
    <t>14.41</t>
  </si>
  <si>
    <t>Water taken from surrounding lakes in (Mm³)</t>
  </si>
  <si>
    <t>0.42</t>
  </si>
  <si>
    <t>0.18</t>
  </si>
  <si>
    <t>0.17</t>
  </si>
  <si>
    <t>Total water withdrawal for operations (in Mm³)</t>
  </si>
  <si>
    <t>25.29</t>
  </si>
  <si>
    <t>16.42</t>
  </si>
  <si>
    <t>16.66</t>
  </si>
  <si>
    <t>¹  Lakes surrounding mine site</t>
  </si>
  <si>
    <t>Water use and recycling</t>
  </si>
  <si>
    <t>Operations (change in stored water) (Mm³)</t>
  </si>
  <si>
    <t>(0.44)</t>
  </si>
  <si>
    <t>1.69</t>
  </si>
  <si>
    <t>Reused or recycled water (Mm³)</t>
  </si>
  <si>
    <t>18.18</t>
  </si>
  <si>
    <t>25.46</t>
  </si>
  <si>
    <t>23.96</t>
  </si>
  <si>
    <t>Percent of reused or recycled mining water</t>
  </si>
  <si>
    <t>Water used in the process (water trapped in tailings voids and frozen tailings water)</t>
  </si>
  <si>
    <t>7.04</t>
  </si>
  <si>
    <t>6.92</t>
  </si>
  <si>
    <t>4.88</t>
  </si>
  <si>
    <t>Litres of water used from surrounding lakes per tonne of iron concentrate produced</t>
  </si>
  <si>
    <t>Water discharge  (Mm3)</t>
  </si>
  <si>
    <t>GRI 303-4</t>
  </si>
  <si>
    <t>Hydrological losses</t>
  </si>
  <si>
    <t>Treated water discharged (Mm³)</t>
  </si>
  <si>
    <t>Total water consumption from areas of high water stress</t>
  </si>
  <si>
    <t>Number of incidents of non-compliance (permits, standards, and regulations)</t>
  </si>
  <si>
    <t>Number of significant water non-compliance incidents</t>
  </si>
  <si>
    <t xml:space="preserve">FY2023, FY2024 and FY2025 refer to 12-month period, from April 1, to March 31. </t>
  </si>
  <si>
    <t xml:space="preserve">Areas disturbed and rehabilitated (hectares)                        </t>
  </si>
  <si>
    <t>GRI MM01</t>
  </si>
  <si>
    <t>Revegetated Area</t>
  </si>
  <si>
    <t>9.1</t>
  </si>
  <si>
    <t>Area Previously Used and Unrestored</t>
  </si>
  <si>
    <t>New Area Used</t>
  </si>
  <si>
    <t>New Restored Area</t>
  </si>
  <si>
    <t>Area Used and Not Restored at the End of the Year</t>
  </si>
  <si>
    <t>IUCN Red List and national conservation list species</t>
  </si>
  <si>
    <t>GRI 304-4</t>
  </si>
  <si>
    <t>Number of species listed</t>
  </si>
  <si>
    <t>2022, 2023 and 2024 refers to a 12-month period, from January 1, to December 31.</t>
  </si>
  <si>
    <t>Air emissions per tonne of iron concentrate produced (kg)</t>
  </si>
  <si>
    <t>Nitrogen oxide (NOx) emissions per tonne of iron concentrate produced</t>
  </si>
  <si>
    <t>0.0119</t>
  </si>
  <si>
    <t>0.0101</t>
  </si>
  <si>
    <t>0.0295</t>
  </si>
  <si>
    <t>0.013</t>
  </si>
  <si>
    <t>0.017</t>
  </si>
  <si>
    <t>0.020</t>
  </si>
  <si>
    <t>PM25 fine particle emissions per tonne of iron concentrate produced</t>
  </si>
  <si>
    <t>0.012</t>
  </si>
  <si>
    <t>0.0112</t>
  </si>
  <si>
    <t>0.0336</t>
  </si>
  <si>
    <t>0.034</t>
  </si>
  <si>
    <t>0.026</t>
  </si>
  <si>
    <t>0.031</t>
  </si>
  <si>
    <t>Air emissions (kg)</t>
  </si>
  <si>
    <t>GRI 305-6 ¹  ; GRI 305-7; EM-MM-120a.1</t>
  </si>
  <si>
    <t>Carbon Monoxide (CO)</t>
  </si>
  <si>
    <t>51.7</t>
  </si>
  <si>
    <t>278.2</t>
  </si>
  <si>
    <t>422.7</t>
  </si>
  <si>
    <t>423.8</t>
  </si>
  <si>
    <r>
      <t>Nitrogen Oxide (NO</t>
    </r>
    <r>
      <rPr>
        <vertAlign val="subscript"/>
        <sz val="10"/>
        <color rgb="FF000000"/>
        <rFont val="Avenir"/>
      </rPr>
      <t>x</t>
    </r>
    <r>
      <rPr>
        <sz val="10"/>
        <color rgb="FF000000"/>
        <rFont val="Avenir"/>
      </rPr>
      <t>)</t>
    </r>
  </si>
  <si>
    <t>76.5</t>
  </si>
  <si>
    <t>146.7</t>
  </si>
  <si>
    <t>232.3</t>
  </si>
  <si>
    <t>283.6</t>
  </si>
  <si>
    <r>
      <t>Sulphur Dioxide (SO</t>
    </r>
    <r>
      <rPr>
        <vertAlign val="subscript"/>
        <sz val="10"/>
        <color rgb="FF000000"/>
        <rFont val="Avenir"/>
      </rPr>
      <t>2</t>
    </r>
    <r>
      <rPr>
        <sz val="10"/>
        <color rgb="FF000000"/>
        <rFont val="Avenir"/>
      </rPr>
      <t>)</t>
    </r>
  </si>
  <si>
    <t>6.3</t>
  </si>
  <si>
    <t>9.6</t>
  </si>
  <si>
    <t>15.5</t>
  </si>
  <si>
    <t>16.7</t>
  </si>
  <si>
    <t>Particles &lt; 10 microns (PM10)</t>
  </si>
  <si>
    <t>2,822.7</t>
  </si>
  <si>
    <t>2,661.1</t>
  </si>
  <si>
    <t>3,447.2</t>
  </si>
  <si>
    <t>Particles &lt; 2.5 microns (PM2.5)</t>
  </si>
  <si>
    <t>85.5</t>
  </si>
  <si>
    <t>386.4</t>
  </si>
  <si>
    <t>356.0</t>
  </si>
  <si>
    <t>446.4</t>
  </si>
  <si>
    <t xml:space="preserve">¹  Champion Iron's emissions do not include any ozone-depleting substances. </t>
  </si>
  <si>
    <t>Closure &amp; Reclamation</t>
  </si>
  <si>
    <t>Number and percentage of operations with a closure plan</t>
  </si>
  <si>
    <t>GRI MM10</t>
  </si>
  <si>
    <t>FY 2024</t>
  </si>
  <si>
    <t>FY 2025</t>
  </si>
  <si>
    <t>9.03</t>
  </si>
  <si>
    <t>1,542,000,000</t>
  </si>
  <si>
    <t>80,000,000</t>
  </si>
  <si>
    <t>8.96</t>
  </si>
  <si>
    <t>1,984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</si>
</sst>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_ ;_ * \(#,##0.00\)_ ;_ * &quot;-&quot;??_)_ ;_ @_ "/>
    <numFmt numFmtId="164" formatCode="d\ mmmm\ yyyy"/>
    <numFmt numFmtId="165" formatCode="0.0%"/>
    <numFmt numFmtId="166" formatCode="[$$-1009]#,##0.00;[Red]\-[$$-1009]#,##0.00"/>
    <numFmt numFmtId="167" formatCode="[$$]#,##0.00"/>
    <numFmt numFmtId="168" formatCode="#,##0.0"/>
    <numFmt numFmtId="169" formatCode="[$$]#,##0"/>
    <numFmt numFmtId="170" formatCode="&quot;$&quot;#,##0.000;[Red]\-&quot;$&quot;#,##0.000"/>
    <numFmt numFmtId="171" formatCode="#,##0.000"/>
    <numFmt numFmtId="172" formatCode="[$$]#,##0.000"/>
    <numFmt numFmtId="173" formatCode="0.0"/>
    <numFmt numFmtId="174" formatCode="_ * #,##0_)_ ;_ * \(#,##0\)_ ;_ * &quot;-&quot;??_)_ ;_ @_ "/>
    <numFmt numFmtId="175" formatCode="0.000"/>
    <numFmt numFmtId="176" formatCode="#,##0.0000"/>
  </numFmts>
  <fonts count="64">
    <font>
      <sz val="12"/>
      <color theme="1"/>
      <name val="Calibri"/>
      <scheme val="minor"/>
    </font>
    <font>
      <sz val="12"/>
      <color theme="1"/>
      <name val="Avenir"/>
    </font>
    <font>
      <sz val="11"/>
      <color theme="1"/>
      <name val="Avenir"/>
    </font>
    <font>
      <i/>
      <sz val="11"/>
      <color theme="1"/>
      <name val="Avenir"/>
    </font>
    <font>
      <i/>
      <sz val="12"/>
      <color theme="1"/>
      <name val="Avenir"/>
    </font>
    <font>
      <b/>
      <sz val="24"/>
      <color rgb="FF7F7F7F"/>
      <name val="Avenir"/>
    </font>
    <font>
      <sz val="12"/>
      <color rgb="FF7F7F7F"/>
      <name val="Avenir"/>
    </font>
    <font>
      <b/>
      <sz val="16"/>
      <color rgb="FF7F7F7F"/>
      <name val="Avenir"/>
    </font>
    <font>
      <sz val="20"/>
      <color theme="1"/>
      <name val="Avenir"/>
    </font>
    <font>
      <sz val="20"/>
      <color theme="4"/>
      <name val="Avenir"/>
    </font>
    <font>
      <u/>
      <sz val="15"/>
      <color theme="4"/>
      <name val="Avenir"/>
    </font>
    <font>
      <sz val="15"/>
      <color theme="4"/>
      <name val="Avenir"/>
    </font>
    <font>
      <sz val="14"/>
      <color theme="1"/>
      <name val="Avenir"/>
    </font>
    <font>
      <sz val="18"/>
      <color theme="1"/>
      <name val="Avenir"/>
    </font>
    <font>
      <sz val="18"/>
      <color rgb="FF0070C0"/>
      <name val="Avenir"/>
    </font>
    <font>
      <sz val="10"/>
      <color rgb="FF000000"/>
      <name val="Avenir"/>
    </font>
    <font>
      <b/>
      <sz val="11"/>
      <color rgb="FFFFFFFF"/>
      <name val="Avenir"/>
    </font>
    <font>
      <b/>
      <sz val="20"/>
      <color theme="1"/>
      <name val="Avenir"/>
    </font>
    <font>
      <b/>
      <sz val="12"/>
      <color rgb="FFFFFFFF"/>
      <name val="Avenir"/>
    </font>
    <font>
      <sz val="12"/>
      <name val="Calibri"/>
      <family val="2"/>
    </font>
    <font>
      <sz val="12"/>
      <color rgb="FF000000"/>
      <name val="Avenir"/>
    </font>
    <font>
      <b/>
      <sz val="10"/>
      <color rgb="FFFFFFFF"/>
      <name val="Avenir"/>
    </font>
    <font>
      <b/>
      <sz val="10"/>
      <color theme="1"/>
      <name val="Avenir"/>
    </font>
    <font>
      <sz val="10"/>
      <color theme="1"/>
      <name val="Avenir"/>
    </font>
    <font>
      <i/>
      <sz val="10"/>
      <color theme="1"/>
      <name val="Avenir"/>
    </font>
    <font>
      <u/>
      <sz val="10"/>
      <color rgb="FF1155CC"/>
      <name val="Avenir"/>
    </font>
    <font>
      <b/>
      <sz val="9"/>
      <color theme="1"/>
      <name val="Avenir"/>
    </font>
    <font>
      <sz val="9"/>
      <color theme="1"/>
      <name val="Avenir"/>
    </font>
    <font>
      <u/>
      <sz val="9"/>
      <color rgb="FF1155CC"/>
      <name val="Avenir"/>
    </font>
    <font>
      <sz val="12"/>
      <color theme="1"/>
      <name val="Calibri"/>
      <family val="2"/>
    </font>
    <font>
      <sz val="10"/>
      <color rgb="FF222222"/>
      <name val="Avenir"/>
    </font>
    <font>
      <b/>
      <sz val="10"/>
      <color theme="0"/>
      <name val="Avenir"/>
    </font>
    <font>
      <sz val="14"/>
      <color rgb="FF0000FF"/>
      <name val="Avenir"/>
    </font>
    <font>
      <b/>
      <sz val="14"/>
      <color theme="1"/>
      <name val="Avenir"/>
    </font>
    <font>
      <b/>
      <sz val="12"/>
      <color theme="1"/>
      <name val="Avenir"/>
    </font>
    <font>
      <sz val="11"/>
      <color rgb="FF0000FF"/>
      <name val="Avenir"/>
    </font>
    <font>
      <sz val="11"/>
      <color rgb="FF000000"/>
      <name val="Avenir"/>
    </font>
    <font>
      <sz val="10"/>
      <color rgb="FF0000FF"/>
      <name val="Avenir"/>
    </font>
    <font>
      <sz val="14"/>
      <color rgb="FF87189D"/>
      <name val="Avenir"/>
    </font>
    <font>
      <b/>
      <sz val="14"/>
      <color rgb="FF87189D"/>
      <name val="Avenir"/>
    </font>
    <font>
      <b/>
      <sz val="14"/>
      <color rgb="FF444746"/>
      <name val="Avenir"/>
    </font>
    <font>
      <sz val="10"/>
      <color rgb="FF444444"/>
      <name val="Avenir"/>
    </font>
    <font>
      <b/>
      <sz val="11"/>
      <color rgb="FF0000FF"/>
      <name val="Avenir"/>
    </font>
    <font>
      <b/>
      <sz val="11"/>
      <color rgb="FF000000"/>
      <name val="Avenir"/>
    </font>
    <font>
      <sz val="9"/>
      <color rgb="FF000000"/>
      <name val="Avenir"/>
    </font>
    <font>
      <b/>
      <sz val="14"/>
      <color rgb="FF0000FF"/>
      <name val="Avenir"/>
    </font>
    <font>
      <b/>
      <sz val="14"/>
      <color rgb="FF000000"/>
      <name val="Avenir"/>
    </font>
    <font>
      <sz val="8"/>
      <name val="Calibri"/>
      <family val="2"/>
      <scheme val="minor"/>
    </font>
    <font>
      <sz val="12"/>
      <color rgb="FF000000"/>
      <name val="Calibri"/>
      <family val="2"/>
      <scheme val="minor"/>
    </font>
    <font>
      <strike/>
      <sz val="10"/>
      <color rgb="FF000000"/>
      <name val="Avenir"/>
    </font>
    <font>
      <u/>
      <sz val="12"/>
      <color theme="10"/>
      <name val="Calibri"/>
      <scheme val="minor"/>
    </font>
    <font>
      <sz val="12"/>
      <color theme="1"/>
      <name val="Calibri"/>
      <scheme val="minor"/>
    </font>
    <font>
      <sz val="10"/>
      <color rgb="FF000000"/>
      <name val="Calibri"/>
      <family val="2"/>
    </font>
    <font>
      <sz val="10"/>
      <color theme="1"/>
      <name val="Calibri"/>
      <family val="2"/>
      <scheme val="minor"/>
    </font>
    <font>
      <sz val="8"/>
      <color rgb="FF000000"/>
      <name val="Avenir"/>
    </font>
    <font>
      <u/>
      <sz val="10"/>
      <color theme="10"/>
      <name val="Avenir"/>
    </font>
    <font>
      <vertAlign val="superscript"/>
      <sz val="10"/>
      <color theme="1"/>
      <name val="Avenir"/>
    </font>
    <font>
      <vertAlign val="subscript"/>
      <sz val="10"/>
      <color theme="1"/>
      <name val="Avenir"/>
    </font>
    <font>
      <b/>
      <vertAlign val="subscript"/>
      <sz val="14"/>
      <color theme="1"/>
      <name val="Avenir"/>
    </font>
    <font>
      <sz val="8"/>
      <name val="Avenir"/>
    </font>
    <font>
      <vertAlign val="subscript"/>
      <sz val="10"/>
      <color rgb="FF000000"/>
      <name val="Avenir"/>
    </font>
    <font>
      <sz val="11"/>
      <name val="Avenir"/>
    </font>
    <font>
      <sz val="9"/>
      <name val="Avenir"/>
    </font>
    <font>
      <sz val="10"/>
      <name val="Avenir"/>
    </font>
  </fonts>
  <fills count="22">
    <fill>
      <patternFill patternType="none"/>
    </fill>
    <fill>
      <patternFill patternType="gray125"/>
    </fill>
    <fill>
      <patternFill patternType="solid">
        <fgColor rgb="FF595959"/>
        <bgColor rgb="FF595959"/>
      </patternFill>
    </fill>
    <fill>
      <patternFill patternType="solid">
        <fgColor rgb="FF3C3D41"/>
        <bgColor rgb="FF3C3D41"/>
      </patternFill>
    </fill>
    <fill>
      <patternFill patternType="solid">
        <fgColor rgb="FFFFFFFF"/>
        <bgColor rgb="FFFFFFFF"/>
      </patternFill>
    </fill>
    <fill>
      <patternFill patternType="solid">
        <fgColor rgb="FF7D7E80"/>
        <bgColor rgb="FF7D7E80"/>
      </patternFill>
    </fill>
    <fill>
      <patternFill patternType="solid">
        <fgColor rgb="FFDFDFDF"/>
        <bgColor rgb="FFDFDFDF"/>
      </patternFill>
    </fill>
    <fill>
      <patternFill patternType="solid">
        <fgColor rgb="FFE3E4E5"/>
        <bgColor rgb="FFE3E4E5"/>
      </patternFill>
    </fill>
    <fill>
      <patternFill patternType="solid">
        <fgColor theme="0"/>
        <bgColor theme="0"/>
      </patternFill>
    </fill>
    <fill>
      <patternFill patternType="solid">
        <fgColor rgb="FFD9D9D9"/>
        <bgColor rgb="FFD9D9D9"/>
      </patternFill>
    </fill>
    <fill>
      <patternFill patternType="solid">
        <fgColor rgb="FFF3F3F3"/>
        <bgColor rgb="FFF3F3F3"/>
      </patternFill>
    </fill>
    <fill>
      <patternFill patternType="solid">
        <fgColor rgb="FFEFEFEF"/>
        <bgColor rgb="FFEFEFEF"/>
      </patternFill>
    </fill>
    <fill>
      <patternFill patternType="solid">
        <fgColor rgb="FFEDEDED"/>
        <bgColor rgb="FFEDEDED"/>
      </patternFill>
    </fill>
    <fill>
      <patternFill patternType="solid">
        <fgColor rgb="FFFFFF00"/>
        <bgColor rgb="FFF3F3F3"/>
      </patternFill>
    </fill>
    <fill>
      <patternFill patternType="solid">
        <fgColor theme="2" tint="-4.9989318521683403E-2"/>
        <bgColor rgb="FFF3F3F3"/>
      </patternFill>
    </fill>
    <fill>
      <patternFill patternType="solid">
        <fgColor theme="0" tint="-4.9989318521683403E-2"/>
        <bgColor indexed="64"/>
      </patternFill>
    </fill>
    <fill>
      <patternFill patternType="solid">
        <fgColor theme="0" tint="-4.9989318521683403E-2"/>
        <bgColor rgb="FFF3F3F3"/>
      </patternFill>
    </fill>
    <fill>
      <patternFill patternType="solid">
        <fgColor theme="0" tint="-0.499984740745262"/>
        <bgColor indexed="64"/>
      </patternFill>
    </fill>
    <fill>
      <patternFill patternType="solid">
        <fgColor theme="0" tint="-0.499984740745262"/>
        <bgColor rgb="FFF3F3F3"/>
      </patternFill>
    </fill>
    <fill>
      <patternFill patternType="solid">
        <fgColor theme="0"/>
        <bgColor indexed="64"/>
      </patternFill>
    </fill>
    <fill>
      <patternFill patternType="solid">
        <fgColor rgb="FFF2F2F2"/>
        <bgColor rgb="FF000000"/>
      </patternFill>
    </fill>
    <fill>
      <patternFill patternType="solid">
        <fgColor rgb="FFF2F2F2"/>
        <bgColor rgb="FFF3F3F3"/>
      </patternFill>
    </fill>
  </fills>
  <borders count="28">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style="thin">
        <color rgb="FF000000"/>
      </bottom>
      <diagonal/>
    </border>
    <border>
      <left/>
      <right/>
      <top/>
      <bottom style="thin">
        <color rgb="FF000000"/>
      </bottom>
      <diagonal/>
    </border>
    <border>
      <left/>
      <right/>
      <top style="medium">
        <color rgb="FF000000"/>
      </top>
      <bottom/>
      <diagonal/>
    </border>
    <border>
      <left/>
      <right/>
      <top style="medium">
        <color rgb="FF000000"/>
      </top>
      <bottom style="thin">
        <color indexed="64"/>
      </bottom>
      <diagonal/>
    </border>
    <border>
      <left/>
      <right/>
      <top style="thin">
        <color rgb="FF000000"/>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3">
    <xf numFmtId="0" fontId="0" fillId="0" borderId="0"/>
    <xf numFmtId="0" fontId="50" fillId="0" borderId="0" applyNumberFormat="0" applyFill="0" applyBorder="0" applyAlignment="0" applyProtection="0"/>
    <xf numFmtId="43" fontId="51" fillId="0" borderId="0" applyFont="0" applyFill="0" applyBorder="0" applyAlignment="0" applyProtection="0"/>
  </cellStyleXfs>
  <cellXfs count="449">
    <xf numFmtId="0" fontId="0" fillId="0" borderId="0" xfId="0"/>
    <xf numFmtId="0" fontId="1" fillId="0" borderId="0" xfId="0" applyFont="1"/>
    <xf numFmtId="0" fontId="2" fillId="0" borderId="0" xfId="0" applyFont="1"/>
    <xf numFmtId="0" fontId="3" fillId="0" borderId="0" xfId="0" applyFont="1" applyAlignment="1">
      <alignment horizontal="right"/>
    </xf>
    <xf numFmtId="0" fontId="4" fillId="0" borderId="0" xfId="0" applyFont="1" applyAlignment="1">
      <alignment horizontal="right"/>
    </xf>
    <xf numFmtId="164" fontId="1" fillId="0" borderId="0" xfId="0" applyNumberFormat="1" applyFont="1"/>
    <xf numFmtId="164" fontId="6" fillId="0" borderId="0" xfId="0" applyNumberFormat="1"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8" fillId="0" borderId="0" xfId="0" applyFont="1" applyAlignment="1">
      <alignment vertical="center"/>
    </xf>
    <xf numFmtId="0" fontId="15" fillId="0" borderId="0" xfId="0" applyFont="1" applyAlignment="1">
      <alignment vertical="center"/>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5" fillId="0" borderId="0" xfId="0" applyFont="1" applyAlignment="1">
      <alignment vertical="center" wrapText="1"/>
    </xf>
    <xf numFmtId="0" fontId="1" fillId="0" borderId="0" xfId="0" applyFont="1" applyAlignment="1">
      <alignment vertical="top" wrapText="1"/>
    </xf>
    <xf numFmtId="0" fontId="2" fillId="0" borderId="0" xfId="0" applyFont="1" applyAlignment="1">
      <alignment vertical="top" wrapText="1"/>
    </xf>
    <xf numFmtId="0" fontId="20" fillId="0" borderId="4" xfId="0" applyFont="1" applyBorder="1" applyAlignment="1">
      <alignmen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5" fillId="0" borderId="4" xfId="0" applyFont="1" applyBorder="1" applyAlignment="1">
      <alignment vertical="center" wrapText="1"/>
    </xf>
    <xf numFmtId="0" fontId="23" fillId="4" borderId="11" xfId="0" applyFont="1" applyFill="1" applyBorder="1" applyAlignment="1">
      <alignment vertical="top" wrapText="1"/>
    </xf>
    <xf numFmtId="0" fontId="22" fillId="6" borderId="14" xfId="0" applyFont="1" applyFill="1" applyBorder="1" applyAlignment="1">
      <alignment vertical="top" wrapText="1"/>
    </xf>
    <xf numFmtId="0" fontId="26" fillId="6" borderId="14" xfId="0" applyFont="1" applyFill="1" applyBorder="1" applyAlignment="1">
      <alignment vertical="top" wrapText="1"/>
    </xf>
    <xf numFmtId="0" fontId="27" fillId="4" borderId="11" xfId="0" applyFont="1" applyFill="1" applyBorder="1" applyAlignment="1">
      <alignment vertical="top" wrapText="1"/>
    </xf>
    <xf numFmtId="0" fontId="15" fillId="0" borderId="0" xfId="0" applyFont="1" applyAlignment="1">
      <alignment vertical="top" wrapText="1"/>
    </xf>
    <xf numFmtId="0" fontId="1" fillId="0" borderId="0" xfId="0" applyFont="1" applyAlignment="1">
      <alignment vertical="center" wrapText="1"/>
    </xf>
    <xf numFmtId="0" fontId="29" fillId="0" borderId="4" xfId="0" applyFont="1" applyBorder="1"/>
    <xf numFmtId="0" fontId="16" fillId="3" borderId="14"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23" fillId="0" borderId="0" xfId="0" applyFont="1" applyAlignment="1">
      <alignment vertical="center" wrapText="1"/>
    </xf>
    <xf numFmtId="0" fontId="23" fillId="4" borderId="14" xfId="0" applyFont="1" applyFill="1" applyBorder="1" applyAlignment="1">
      <alignment vertical="top" wrapText="1"/>
    </xf>
    <xf numFmtId="0" fontId="23" fillId="0" borderId="0" xfId="0" applyFont="1" applyAlignment="1">
      <alignment vertical="top" wrapText="1"/>
    </xf>
    <xf numFmtId="0" fontId="31" fillId="2" borderId="5" xfId="0" applyFont="1" applyFill="1" applyBorder="1" applyAlignment="1">
      <alignment vertical="center" wrapText="1"/>
    </xf>
    <xf numFmtId="0" fontId="23" fillId="0" borderId="5" xfId="0" applyFont="1" applyBorder="1" applyAlignment="1">
      <alignment vertical="top" wrapText="1"/>
    </xf>
    <xf numFmtId="0" fontId="23" fillId="8" borderId="5" xfId="0" applyFont="1" applyFill="1" applyBorder="1" applyAlignment="1">
      <alignment vertical="top" wrapText="1"/>
    </xf>
    <xf numFmtId="0" fontId="16" fillId="3" borderId="11" xfId="0" applyFont="1" applyFill="1" applyBorder="1" applyAlignment="1">
      <alignment vertical="center" wrapText="1"/>
    </xf>
    <xf numFmtId="0" fontId="29" fillId="0" borderId="0" xfId="0" applyFont="1" applyAlignment="1">
      <alignment vertical="center"/>
    </xf>
    <xf numFmtId="0" fontId="1" fillId="6" borderId="11" xfId="0" applyFont="1" applyFill="1" applyBorder="1" applyAlignment="1">
      <alignment vertical="center" wrapText="1"/>
    </xf>
    <xf numFmtId="0" fontId="23" fillId="0" borderId="0" xfId="0" applyFont="1" applyAlignment="1">
      <alignment vertical="top"/>
    </xf>
    <xf numFmtId="0" fontId="29" fillId="0" borderId="0" xfId="0" applyFont="1" applyAlignment="1">
      <alignment vertical="top"/>
    </xf>
    <xf numFmtId="0" fontId="27" fillId="0" borderId="0" xfId="0" applyFont="1" applyAlignment="1">
      <alignment vertical="top" wrapText="1"/>
    </xf>
    <xf numFmtId="0" fontId="27" fillId="0" borderId="0" xfId="0" applyFont="1" applyAlignment="1">
      <alignment vertical="top"/>
    </xf>
    <xf numFmtId="0" fontId="27" fillId="4" borderId="14" xfId="0" applyFont="1" applyFill="1" applyBorder="1" applyAlignment="1">
      <alignment vertical="top" wrapText="1"/>
    </xf>
    <xf numFmtId="0" fontId="1" fillId="0" borderId="0" xfId="0" applyFont="1" applyAlignment="1">
      <alignment horizontal="left" vertical="top" wrapText="1"/>
    </xf>
    <xf numFmtId="0" fontId="32" fillId="0" borderId="0" xfId="0" applyFont="1" applyAlignment="1">
      <alignment horizontal="left" vertical="center" readingOrder="1"/>
    </xf>
    <xf numFmtId="2" fontId="33" fillId="0" borderId="0" xfId="0" applyNumberFormat="1" applyFont="1" applyAlignment="1">
      <alignment horizontal="left" vertical="top"/>
    </xf>
    <xf numFmtId="2" fontId="33" fillId="0" borderId="0" xfId="0" applyNumberFormat="1" applyFont="1" applyAlignment="1">
      <alignment horizontal="center" vertical="top" wrapText="1"/>
    </xf>
    <xf numFmtId="0" fontId="34" fillId="0" borderId="0" xfId="0" applyFont="1" applyAlignment="1">
      <alignment vertical="top"/>
    </xf>
    <xf numFmtId="2" fontId="23" fillId="0" borderId="1" xfId="0" applyNumberFormat="1" applyFont="1" applyBorder="1" applyAlignment="1">
      <alignment horizontal="left" vertical="top"/>
    </xf>
    <xf numFmtId="2" fontId="12" fillId="0" borderId="0" xfId="0" applyNumberFormat="1" applyFont="1" applyAlignment="1">
      <alignment horizontal="left" vertical="top"/>
    </xf>
    <xf numFmtId="2" fontId="12" fillId="0" borderId="0" xfId="0" applyNumberFormat="1" applyFont="1" applyAlignment="1">
      <alignment horizontal="center" vertical="top" wrapText="1"/>
    </xf>
    <xf numFmtId="0" fontId="1" fillId="0" borderId="0" xfId="0" applyFont="1" applyAlignment="1">
      <alignment vertical="top"/>
    </xf>
    <xf numFmtId="0" fontId="1" fillId="0" borderId="0" xfId="0" applyFont="1" applyAlignment="1">
      <alignment horizontal="right" vertical="top"/>
    </xf>
    <xf numFmtId="2" fontId="23" fillId="0" borderId="0" xfId="0" applyNumberFormat="1" applyFont="1" applyAlignment="1">
      <alignment horizontal="center" wrapText="1"/>
    </xf>
    <xf numFmtId="0" fontId="23" fillId="0" borderId="0" xfId="0" applyFont="1"/>
    <xf numFmtId="0" fontId="23" fillId="0" borderId="0" xfId="0" applyFont="1" applyAlignment="1">
      <alignment vertical="center"/>
    </xf>
    <xf numFmtId="2" fontId="23" fillId="0" borderId="1" xfId="0" applyNumberFormat="1" applyFont="1" applyBorder="1"/>
    <xf numFmtId="2" fontId="23" fillId="0" borderId="0" xfId="0" applyNumberFormat="1" applyFont="1"/>
    <xf numFmtId="2" fontId="33" fillId="0" borderId="0" xfId="0" applyNumberFormat="1" applyFont="1" applyAlignment="1">
      <alignment horizontal="center" wrapText="1"/>
    </xf>
    <xf numFmtId="2" fontId="33" fillId="0" borderId="0" xfId="0" applyNumberFormat="1" applyFont="1"/>
    <xf numFmtId="0" fontId="33" fillId="0" borderId="0" xfId="0" applyFont="1"/>
    <xf numFmtId="2" fontId="23" fillId="0" borderId="0" xfId="0" applyNumberFormat="1" applyFont="1" applyAlignment="1">
      <alignment horizontal="left" vertical="top"/>
    </xf>
    <xf numFmtId="2" fontId="23" fillId="0" borderId="0" xfId="0" applyNumberFormat="1" applyFont="1" applyAlignment="1">
      <alignment horizontal="right"/>
    </xf>
    <xf numFmtId="0" fontId="38" fillId="0" borderId="0" xfId="0" applyFont="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vertical="center" wrapText="1"/>
    </xf>
    <xf numFmtId="3" fontId="15" fillId="10" borderId="15" xfId="0" applyNumberFormat="1" applyFont="1" applyFill="1" applyBorder="1" applyAlignment="1">
      <alignment horizontal="right" vertical="center" wrapText="1"/>
    </xf>
    <xf numFmtId="0" fontId="2" fillId="0" borderId="0" xfId="0" applyFont="1" applyAlignment="1">
      <alignment horizontal="center" vertical="center" wrapText="1"/>
    </xf>
    <xf numFmtId="0" fontId="39" fillId="0" borderId="0" xfId="0" applyFont="1" applyAlignment="1">
      <alignment horizontal="center" vertical="center"/>
    </xf>
    <xf numFmtId="0" fontId="34" fillId="0" borderId="0" xfId="0" applyFont="1" applyAlignment="1">
      <alignment vertical="center"/>
    </xf>
    <xf numFmtId="4" fontId="15" fillId="0" borderId="0" xfId="0" applyNumberFormat="1" applyFont="1" applyAlignment="1">
      <alignment horizontal="right" vertical="center" wrapText="1"/>
    </xf>
    <xf numFmtId="0" fontId="40" fillId="4" borderId="16" xfId="0" applyFont="1" applyFill="1" applyBorder="1" applyAlignment="1">
      <alignment horizontal="left" vertical="center"/>
    </xf>
    <xf numFmtId="0" fontId="23" fillId="4" borderId="15" xfId="0" applyFont="1" applyFill="1" applyBorder="1" applyAlignment="1">
      <alignment horizontal="left" vertical="center" wrapText="1"/>
    </xf>
    <xf numFmtId="0" fontId="23" fillId="0" borderId="1" xfId="0" applyFont="1" applyBorder="1" applyAlignment="1">
      <alignment vertical="center"/>
    </xf>
    <xf numFmtId="3" fontId="23" fillId="10" borderId="15" xfId="0" applyNumberFormat="1" applyFont="1" applyFill="1" applyBorder="1" applyAlignment="1">
      <alignment horizontal="right" vertical="center"/>
    </xf>
    <xf numFmtId="3" fontId="23" fillId="10" borderId="17" xfId="0" applyNumberFormat="1" applyFont="1" applyFill="1" applyBorder="1" applyAlignment="1">
      <alignment horizontal="right" vertical="center"/>
    </xf>
    <xf numFmtId="165" fontId="23" fillId="10" borderId="16" xfId="0" applyNumberFormat="1" applyFont="1" applyFill="1" applyBorder="1" applyAlignment="1">
      <alignment horizontal="right" vertical="center"/>
    </xf>
    <xf numFmtId="0" fontId="41" fillId="0" borderId="1" xfId="0" applyFont="1" applyBorder="1" applyAlignment="1">
      <alignment vertical="center"/>
    </xf>
    <xf numFmtId="0" fontId="41" fillId="0" borderId="0" xfId="0" applyFont="1" applyAlignment="1">
      <alignment horizontal="right" vertical="center"/>
    </xf>
    <xf numFmtId="165" fontId="23" fillId="10" borderId="17" xfId="0" applyNumberFormat="1" applyFont="1" applyFill="1" applyBorder="1" applyAlignment="1">
      <alignment horizontal="right" vertical="center"/>
    </xf>
    <xf numFmtId="0" fontId="23" fillId="0" borderId="18" xfId="0" applyFont="1" applyBorder="1" applyAlignment="1">
      <alignment vertical="center"/>
    </xf>
    <xf numFmtId="3" fontId="23" fillId="0" borderId="7" xfId="0" applyNumberFormat="1" applyFont="1" applyBorder="1" applyAlignment="1">
      <alignment vertical="center"/>
    </xf>
    <xf numFmtId="3" fontId="23" fillId="0" borderId="19" xfId="0" applyNumberFormat="1" applyFont="1" applyBorder="1" applyAlignment="1">
      <alignment vertical="center"/>
    </xf>
    <xf numFmtId="3" fontId="23" fillId="0" borderId="10" xfId="0" applyNumberFormat="1" applyFont="1" applyBorder="1" applyAlignment="1">
      <alignment vertical="center"/>
    </xf>
    <xf numFmtId="3" fontId="23" fillId="0" borderId="20" xfId="0" applyNumberFormat="1" applyFont="1" applyBorder="1" applyAlignment="1">
      <alignment vertical="center"/>
    </xf>
    <xf numFmtId="3" fontId="2" fillId="0" borderId="0" xfId="0" applyNumberFormat="1" applyFont="1" applyAlignment="1">
      <alignment horizontal="right" vertical="center"/>
    </xf>
    <xf numFmtId="165" fontId="2" fillId="0" borderId="0" xfId="0" applyNumberFormat="1" applyFont="1" applyAlignment="1">
      <alignment horizontal="center" vertical="center"/>
    </xf>
    <xf numFmtId="0" fontId="2" fillId="0" borderId="0" xfId="0" applyFont="1" applyAlignment="1">
      <alignment vertical="center"/>
    </xf>
    <xf numFmtId="3" fontId="2" fillId="0" borderId="0" xfId="0" applyNumberFormat="1" applyFont="1" applyAlignment="1">
      <alignment horizontal="center" vertical="center"/>
    </xf>
    <xf numFmtId="3" fontId="23" fillId="0" borderId="19" xfId="0" applyNumberFormat="1" applyFont="1" applyBorder="1" applyAlignment="1">
      <alignment horizontal="right" vertical="center"/>
    </xf>
    <xf numFmtId="3" fontId="23" fillId="0" borderId="7" xfId="0" applyNumberFormat="1" applyFont="1" applyBorder="1" applyAlignment="1">
      <alignment horizontal="right" vertical="center"/>
    </xf>
    <xf numFmtId="0" fontId="23" fillId="0" borderId="0" xfId="0" applyFont="1" applyAlignment="1">
      <alignment horizontal="left" vertical="center"/>
    </xf>
    <xf numFmtId="0" fontId="15" fillId="0" borderId="0" xfId="0" applyFont="1" applyAlignment="1">
      <alignment horizontal="left" vertical="center" wrapText="1"/>
    </xf>
    <xf numFmtId="0" fontId="23" fillId="0" borderId="0" xfId="0" applyFont="1" applyAlignment="1">
      <alignment horizontal="center" vertical="center" wrapText="1"/>
    </xf>
    <xf numFmtId="0" fontId="15" fillId="0" borderId="1" xfId="0" applyFont="1" applyBorder="1" applyAlignment="1">
      <alignment horizontal="left" vertical="center" wrapText="1"/>
    </xf>
    <xf numFmtId="3" fontId="1" fillId="0" borderId="0" xfId="0" applyNumberFormat="1" applyFont="1" applyAlignment="1">
      <alignment vertical="center"/>
    </xf>
    <xf numFmtId="165" fontId="1" fillId="0" borderId="0" xfId="0" applyNumberFormat="1" applyFont="1" applyAlignment="1">
      <alignment vertical="center"/>
    </xf>
    <xf numFmtId="2" fontId="33" fillId="0" borderId="0" xfId="0" applyNumberFormat="1" applyFont="1" applyAlignment="1">
      <alignment horizontal="center" vertical="center" wrapText="1"/>
    </xf>
    <xf numFmtId="2" fontId="23" fillId="0" borderId="1" xfId="0" applyNumberFormat="1" applyFont="1" applyBorder="1" applyAlignment="1">
      <alignment vertical="center"/>
    </xf>
    <xf numFmtId="2" fontId="23" fillId="0" borderId="1" xfId="0" applyNumberFormat="1" applyFont="1" applyBorder="1" applyAlignment="1">
      <alignment horizontal="right" vertical="center" wrapText="1"/>
    </xf>
    <xf numFmtId="2" fontId="23" fillId="0" borderId="1" xfId="0" applyNumberFormat="1" applyFont="1" applyBorder="1" applyAlignment="1">
      <alignment vertical="center" wrapText="1"/>
    </xf>
    <xf numFmtId="2" fontId="33" fillId="0" borderId="0" xfId="0" applyNumberFormat="1" applyFont="1" applyAlignment="1">
      <alignment horizontal="left" vertical="center"/>
    </xf>
    <xf numFmtId="0" fontId="15" fillId="0" borderId="5" xfId="0" applyFont="1" applyBorder="1" applyAlignment="1">
      <alignment horizontal="left" vertical="center" wrapText="1"/>
    </xf>
    <xf numFmtId="0" fontId="15" fillId="4" borderId="5" xfId="0" applyFont="1" applyFill="1" applyBorder="1" applyAlignment="1">
      <alignment vertical="center"/>
    </xf>
    <xf numFmtId="0" fontId="23" fillId="0" borderId="5" xfId="0" applyFont="1" applyBorder="1" applyAlignment="1">
      <alignment vertical="top"/>
    </xf>
    <xf numFmtId="0" fontId="23" fillId="0" borderId="5" xfId="0" applyFont="1" applyBorder="1" applyAlignment="1">
      <alignment vertical="center"/>
    </xf>
    <xf numFmtId="0" fontId="32" fillId="0" borderId="0" xfId="0" applyFont="1" applyAlignment="1">
      <alignment horizontal="left" vertical="top" readingOrder="1"/>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23" fillId="0" borderId="1" xfId="0" applyFont="1" applyBorder="1" applyAlignment="1">
      <alignment vertical="top"/>
    </xf>
    <xf numFmtId="0" fontId="34" fillId="0" borderId="0" xfId="0" applyFont="1"/>
    <xf numFmtId="0" fontId="45" fillId="0" borderId="0" xfId="0" applyFont="1" applyAlignment="1">
      <alignment horizontal="left" vertical="center" readingOrder="1"/>
    </xf>
    <xf numFmtId="171" fontId="15" fillId="10" borderId="15" xfId="0" applyNumberFormat="1" applyFont="1" applyFill="1" applyBorder="1" applyAlignment="1">
      <alignment horizontal="right" vertical="center" wrapText="1"/>
    </xf>
    <xf numFmtId="9" fontId="23" fillId="10" borderId="17" xfId="0" applyNumberFormat="1" applyFont="1" applyFill="1" applyBorder="1" applyAlignment="1">
      <alignment horizontal="right" vertical="center"/>
    </xf>
    <xf numFmtId="0" fontId="23" fillId="4" borderId="0" xfId="0" applyFont="1" applyFill="1" applyAlignment="1">
      <alignment vertical="center" wrapText="1"/>
    </xf>
    <xf numFmtId="0" fontId="8" fillId="0" borderId="21" xfId="0" applyFont="1" applyBorder="1"/>
    <xf numFmtId="0" fontId="1" fillId="0" borderId="21" xfId="0" applyFont="1" applyBorder="1"/>
    <xf numFmtId="0" fontId="16" fillId="2" borderId="1" xfId="0" applyFont="1" applyFill="1" applyBorder="1" applyAlignment="1">
      <alignment vertical="top" wrapText="1"/>
    </xf>
    <xf numFmtId="0" fontId="16" fillId="2" borderId="1" xfId="0" applyFont="1" applyFill="1" applyBorder="1" applyAlignment="1">
      <alignment horizontal="center" vertical="top"/>
    </xf>
    <xf numFmtId="0" fontId="16" fillId="3" borderId="12" xfId="0" applyFont="1" applyFill="1" applyBorder="1" applyAlignment="1">
      <alignment vertical="center" wrapText="1"/>
    </xf>
    <xf numFmtId="0" fontId="16" fillId="3" borderId="12" xfId="0" applyFont="1" applyFill="1" applyBorder="1" applyAlignment="1">
      <alignment vertical="top" wrapText="1"/>
    </xf>
    <xf numFmtId="0" fontId="23" fillId="0" borderId="11" xfId="0" applyFont="1" applyBorder="1" applyAlignment="1">
      <alignment vertical="top" wrapText="1"/>
    </xf>
    <xf numFmtId="0" fontId="23" fillId="0" borderId="21" xfId="0" applyFont="1" applyBorder="1" applyAlignment="1">
      <alignment vertical="top" wrapText="1"/>
    </xf>
    <xf numFmtId="0" fontId="27" fillId="0" borderId="11" xfId="0" applyFont="1" applyBorder="1" applyAlignment="1">
      <alignment vertical="top" wrapText="1"/>
    </xf>
    <xf numFmtId="0" fontId="1" fillId="0" borderId="11" xfId="0" applyFont="1" applyBorder="1" applyAlignment="1">
      <alignment vertical="top" wrapText="1"/>
    </xf>
    <xf numFmtId="0" fontId="1" fillId="0" borderId="21" xfId="0" applyFont="1" applyBorder="1" applyAlignment="1">
      <alignment vertical="top" wrapText="1"/>
    </xf>
    <xf numFmtId="0" fontId="27" fillId="0" borderId="21" xfId="0" applyFont="1" applyBorder="1" applyAlignment="1">
      <alignment vertical="top" wrapText="1"/>
    </xf>
    <xf numFmtId="0" fontId="28" fillId="0" borderId="11" xfId="0" applyFont="1" applyBorder="1" applyAlignment="1">
      <alignment vertical="top" wrapText="1"/>
    </xf>
    <xf numFmtId="0" fontId="23" fillId="0" borderId="14" xfId="0" applyFont="1" applyBorder="1" applyAlignment="1">
      <alignment vertical="top" wrapText="1"/>
    </xf>
    <xf numFmtId="0" fontId="30" fillId="0" borderId="11" xfId="0" applyFont="1" applyBorder="1" applyAlignment="1">
      <alignment vertical="top" wrapText="1"/>
    </xf>
    <xf numFmtId="0" fontId="23" fillId="0" borderId="11" xfId="0" applyFont="1" applyBorder="1" applyAlignment="1">
      <alignment horizontal="left" vertical="top" wrapText="1"/>
    </xf>
    <xf numFmtId="10" fontId="23" fillId="0" borderId="11" xfId="0" applyNumberFormat="1" applyFont="1" applyBorder="1" applyAlignment="1">
      <alignment horizontal="left" vertical="top" wrapText="1"/>
    </xf>
    <xf numFmtId="0" fontId="27" fillId="4" borderId="12" xfId="0" applyFont="1" applyFill="1" applyBorder="1" applyAlignment="1">
      <alignment vertical="top" wrapText="1"/>
    </xf>
    <xf numFmtId="0" fontId="27" fillId="0" borderId="14" xfId="0" applyFont="1" applyBorder="1" applyAlignment="1">
      <alignment vertical="top" wrapText="1"/>
    </xf>
    <xf numFmtId="0" fontId="27" fillId="0" borderId="11" xfId="0" applyFont="1" applyBorder="1" applyAlignment="1">
      <alignment vertical="top"/>
    </xf>
    <xf numFmtId="0" fontId="27" fillId="0" borderId="11" xfId="0" applyFont="1" applyBorder="1" applyAlignment="1">
      <alignment wrapText="1"/>
    </xf>
    <xf numFmtId="10" fontId="27" fillId="0" borderId="11" xfId="0" applyNumberFormat="1" applyFont="1" applyBorder="1" applyAlignment="1">
      <alignment vertical="top" wrapText="1"/>
    </xf>
    <xf numFmtId="2" fontId="35" fillId="9" borderId="18" xfId="0" applyNumberFormat="1" applyFont="1" applyFill="1" applyBorder="1" applyAlignment="1">
      <alignment horizontal="left" vertical="center"/>
    </xf>
    <xf numFmtId="0" fontId="36" fillId="9" borderId="18" xfId="0" applyFont="1" applyFill="1" applyBorder="1" applyAlignment="1">
      <alignment horizontal="center" vertical="center" wrapText="1"/>
    </xf>
    <xf numFmtId="3" fontId="23" fillId="10" borderId="1" xfId="0" applyNumberFormat="1" applyFont="1" applyFill="1" applyBorder="1" applyAlignment="1">
      <alignment vertical="top"/>
    </xf>
    <xf numFmtId="3" fontId="23" fillId="10" borderId="1" xfId="0" applyNumberFormat="1" applyFont="1" applyFill="1" applyBorder="1" applyAlignment="1">
      <alignment horizontal="right" vertical="top"/>
    </xf>
    <xf numFmtId="165" fontId="23" fillId="10" borderId="1" xfId="0" applyNumberFormat="1" applyFont="1" applyFill="1" applyBorder="1" applyAlignment="1">
      <alignment horizontal="right" vertical="top"/>
    </xf>
    <xf numFmtId="0" fontId="36" fillId="9" borderId="22" xfId="0" applyFont="1" applyFill="1" applyBorder="1" applyAlignment="1">
      <alignment horizontal="center" vertical="center" wrapText="1"/>
    </xf>
    <xf numFmtId="2" fontId="33" fillId="0" borderId="16" xfId="0" applyNumberFormat="1" applyFont="1" applyBorder="1" applyAlignment="1">
      <alignment vertical="top"/>
    </xf>
    <xf numFmtId="0" fontId="34" fillId="0" borderId="16" xfId="0" applyFont="1" applyBorder="1" applyAlignment="1">
      <alignment vertical="top"/>
    </xf>
    <xf numFmtId="2" fontId="35" fillId="9" borderId="21" xfId="0" applyNumberFormat="1" applyFont="1" applyFill="1" applyBorder="1" applyAlignment="1">
      <alignment vertical="center"/>
    </xf>
    <xf numFmtId="0" fontId="2" fillId="9" borderId="21" xfId="0" applyFont="1" applyFill="1" applyBorder="1" applyAlignment="1">
      <alignment horizontal="center" vertical="center" wrapText="1"/>
    </xf>
    <xf numFmtId="2" fontId="23" fillId="0" borderId="21" xfId="0" applyNumberFormat="1" applyFont="1" applyBorder="1" applyAlignment="1">
      <alignment vertical="top"/>
    </xf>
    <xf numFmtId="3" fontId="23" fillId="10" borderId="21" xfId="0" applyNumberFormat="1" applyFont="1" applyFill="1" applyBorder="1" applyAlignment="1">
      <alignment horizontal="right" vertical="top"/>
    </xf>
    <xf numFmtId="3" fontId="15" fillId="10" borderId="1" xfId="0" applyNumberFormat="1" applyFont="1" applyFill="1" applyBorder="1" applyAlignment="1">
      <alignment horizontal="right" vertical="top" wrapText="1"/>
    </xf>
    <xf numFmtId="0" fontId="23" fillId="0" borderId="21" xfId="0" applyFont="1" applyBorder="1" applyAlignment="1">
      <alignment vertical="top"/>
    </xf>
    <xf numFmtId="0" fontId="23" fillId="10" borderId="21" xfId="0" applyFont="1" applyFill="1" applyBorder="1" applyAlignment="1">
      <alignment horizontal="right" vertical="top"/>
    </xf>
    <xf numFmtId="2" fontId="33" fillId="0" borderId="16" xfId="0" applyNumberFormat="1" applyFont="1" applyBorder="1" applyAlignment="1">
      <alignment horizontal="left"/>
    </xf>
    <xf numFmtId="2" fontId="23" fillId="0" borderId="16" xfId="0" applyNumberFormat="1" applyFont="1" applyBorder="1" applyAlignment="1">
      <alignment horizontal="center" wrapText="1"/>
    </xf>
    <xf numFmtId="2" fontId="37" fillId="9" borderId="21" xfId="0" applyNumberFormat="1" applyFont="1" applyFill="1" applyBorder="1" applyAlignment="1">
      <alignment horizontal="left" vertical="center"/>
    </xf>
    <xf numFmtId="2" fontId="23" fillId="9" borderId="21" xfId="0" applyNumberFormat="1" applyFont="1" applyFill="1" applyBorder="1" applyAlignment="1">
      <alignment horizontal="left" vertical="center"/>
    </xf>
    <xf numFmtId="2" fontId="23" fillId="9" borderId="18" xfId="0" applyNumberFormat="1" applyFont="1" applyFill="1" applyBorder="1" applyAlignment="1">
      <alignment horizontal="left" vertical="center"/>
    </xf>
    <xf numFmtId="2" fontId="23" fillId="9" borderId="22" xfId="0" applyNumberFormat="1" applyFont="1" applyFill="1" applyBorder="1" applyAlignment="1">
      <alignment horizontal="center" vertical="center"/>
    </xf>
    <xf numFmtId="2" fontId="23" fillId="10" borderId="1" xfId="0" applyNumberFormat="1" applyFont="1" applyFill="1" applyBorder="1" applyAlignment="1">
      <alignment horizontal="right"/>
    </xf>
    <xf numFmtId="1" fontId="23" fillId="10" borderId="1" xfId="0" applyNumberFormat="1" applyFont="1" applyFill="1" applyBorder="1" applyAlignment="1">
      <alignment horizontal="right"/>
    </xf>
    <xf numFmtId="2" fontId="23" fillId="10" borderId="12" xfId="0" applyNumberFormat="1" applyFont="1" applyFill="1" applyBorder="1" applyAlignment="1">
      <alignment horizontal="right"/>
    </xf>
    <xf numFmtId="170" fontId="23" fillId="10" borderId="1" xfId="0" applyNumberFormat="1" applyFont="1" applyFill="1" applyBorder="1" applyAlignment="1">
      <alignment horizontal="right"/>
    </xf>
    <xf numFmtId="2" fontId="23" fillId="0" borderId="15" xfId="0" applyNumberFormat="1" applyFont="1" applyBorder="1" applyAlignment="1">
      <alignment horizontal="left" vertical="top"/>
    </xf>
    <xf numFmtId="2" fontId="23" fillId="0" borderId="15" xfId="0" applyNumberFormat="1" applyFont="1" applyBorder="1"/>
    <xf numFmtId="2" fontId="23" fillId="10" borderId="21" xfId="0" applyNumberFormat="1" applyFont="1" applyFill="1" applyBorder="1" applyAlignment="1">
      <alignment horizontal="right"/>
    </xf>
    <xf numFmtId="2" fontId="33" fillId="0" borderId="16" xfId="0" applyNumberFormat="1" applyFont="1" applyBorder="1" applyAlignment="1">
      <alignment horizontal="center" wrapText="1"/>
    </xf>
    <xf numFmtId="2" fontId="23" fillId="8" borderId="12" xfId="0" applyNumberFormat="1" applyFont="1" applyFill="1" applyBorder="1" applyAlignment="1">
      <alignment horizontal="right"/>
    </xf>
    <xf numFmtId="171" fontId="23" fillId="10" borderId="21" xfId="0" applyNumberFormat="1" applyFont="1" applyFill="1" applyBorder="1" applyAlignment="1">
      <alignment horizontal="right" vertical="center"/>
    </xf>
    <xf numFmtId="1" fontId="23" fillId="10" borderId="21" xfId="0" applyNumberFormat="1" applyFont="1" applyFill="1" applyBorder="1" applyAlignment="1">
      <alignment horizontal="right"/>
    </xf>
    <xf numFmtId="0" fontId="15" fillId="9" borderId="21" xfId="0" applyFont="1" applyFill="1" applyBorder="1" applyAlignment="1">
      <alignment horizontal="right" vertical="center" wrapText="1"/>
    </xf>
    <xf numFmtId="0" fontId="15" fillId="9" borderId="18" xfId="0" applyFont="1" applyFill="1" applyBorder="1" applyAlignment="1">
      <alignment horizontal="right" vertical="center" wrapText="1"/>
    </xf>
    <xf numFmtId="0" fontId="15" fillId="0" borderId="6" xfId="0" applyFont="1" applyBorder="1" applyAlignment="1">
      <alignment horizontal="left" wrapText="1"/>
    </xf>
    <xf numFmtId="0" fontId="15" fillId="10" borderId="21" xfId="0" applyFont="1" applyFill="1" applyBorder="1" applyAlignment="1">
      <alignment horizontal="right" wrapText="1"/>
    </xf>
    <xf numFmtId="0" fontId="15" fillId="10" borderId="1" xfId="0" applyFont="1" applyFill="1" applyBorder="1" applyAlignment="1">
      <alignment horizontal="right" wrapText="1"/>
    </xf>
    <xf numFmtId="166" fontId="15" fillId="10" borderId="1" xfId="0" applyNumberFormat="1" applyFont="1" applyFill="1" applyBorder="1" applyAlignment="1">
      <alignment horizontal="right" wrapText="1"/>
    </xf>
    <xf numFmtId="0" fontId="33" fillId="0" borderId="16" xfId="0" applyFont="1" applyBorder="1" applyAlignment="1">
      <alignment horizontal="left" vertical="center"/>
    </xf>
    <xf numFmtId="0" fontId="35" fillId="9" borderId="21" xfId="0" applyFont="1" applyFill="1" applyBorder="1" applyAlignment="1">
      <alignment horizontal="left" vertical="center" wrapText="1"/>
    </xf>
    <xf numFmtId="0" fontId="36" fillId="9" borderId="12" xfId="0" applyFont="1" applyFill="1" applyBorder="1" applyAlignment="1">
      <alignment horizontal="center" vertical="center" wrapText="1"/>
    </xf>
    <xf numFmtId="0" fontId="15" fillId="4" borderId="1" xfId="0" applyFont="1" applyFill="1" applyBorder="1" applyAlignment="1">
      <alignment horizontal="left" vertical="center" wrapText="1"/>
    </xf>
    <xf numFmtId="9" fontId="15" fillId="11" borderId="1" xfId="0" applyNumberFormat="1" applyFont="1" applyFill="1" applyBorder="1" applyAlignment="1">
      <alignment horizontal="right" vertical="top" wrapText="1"/>
    </xf>
    <xf numFmtId="0" fontId="38" fillId="0" borderId="16" xfId="0" applyFont="1" applyBorder="1" applyAlignment="1">
      <alignment horizontal="center" vertical="center"/>
    </xf>
    <xf numFmtId="0" fontId="36" fillId="9" borderId="21" xfId="0" applyFont="1" applyFill="1" applyBorder="1" applyAlignment="1">
      <alignment horizontal="center" vertical="center" wrapText="1"/>
    </xf>
    <xf numFmtId="4" fontId="15" fillId="10" borderId="21" xfId="0" applyNumberFormat="1" applyFont="1" applyFill="1" applyBorder="1" applyAlignment="1">
      <alignment horizontal="right" vertical="center" wrapText="1"/>
    </xf>
    <xf numFmtId="3" fontId="15" fillId="10" borderId="1" xfId="0" applyNumberFormat="1" applyFont="1" applyFill="1" applyBorder="1" applyAlignment="1">
      <alignment horizontal="right" vertical="center" wrapText="1"/>
    </xf>
    <xf numFmtId="4" fontId="15" fillId="10" borderId="1" xfId="0" applyNumberFormat="1" applyFont="1" applyFill="1" applyBorder="1" applyAlignment="1">
      <alignment horizontal="right" vertical="center" wrapText="1"/>
    </xf>
    <xf numFmtId="0" fontId="23" fillId="0" borderId="21" xfId="0" applyFont="1" applyBorder="1" applyAlignment="1">
      <alignment vertical="center" wrapText="1"/>
    </xf>
    <xf numFmtId="3" fontId="15" fillId="10" borderId="21" xfId="0" applyNumberFormat="1" applyFont="1" applyFill="1" applyBorder="1" applyAlignment="1">
      <alignment horizontal="right" vertical="center" wrapText="1"/>
    </xf>
    <xf numFmtId="171" fontId="15" fillId="10" borderId="21" xfId="0" applyNumberFormat="1" applyFont="1" applyFill="1" applyBorder="1" applyAlignment="1">
      <alignment horizontal="right" vertical="center" wrapText="1"/>
    </xf>
    <xf numFmtId="171" fontId="15" fillId="10" borderId="1" xfId="0" applyNumberFormat="1" applyFont="1" applyFill="1" applyBorder="1" applyAlignment="1">
      <alignment horizontal="right" vertical="center" wrapText="1"/>
    </xf>
    <xf numFmtId="0" fontId="39" fillId="0" borderId="16" xfId="0" applyFont="1" applyBorder="1" applyAlignment="1">
      <alignment horizontal="center" vertical="center"/>
    </xf>
    <xf numFmtId="3" fontId="36" fillId="0" borderId="16" xfId="0" applyNumberFormat="1" applyFont="1" applyBorder="1" applyAlignment="1">
      <alignment horizontal="right" vertical="center" wrapText="1"/>
    </xf>
    <xf numFmtId="0" fontId="15" fillId="4" borderId="21" xfId="0" applyFont="1" applyFill="1" applyBorder="1" applyAlignment="1">
      <alignment horizontal="left" vertical="center" wrapText="1"/>
    </xf>
    <xf numFmtId="3" fontId="23" fillId="10" borderId="21" xfId="0" applyNumberFormat="1" applyFont="1" applyFill="1" applyBorder="1" applyAlignment="1">
      <alignment horizontal="right" vertical="center"/>
    </xf>
    <xf numFmtId="0" fontId="35" fillId="9" borderId="12"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5" fillId="10" borderId="1" xfId="0" applyFont="1" applyFill="1" applyBorder="1" applyAlignment="1">
      <alignment horizontal="right" vertical="center" wrapText="1"/>
    </xf>
    <xf numFmtId="0" fontId="15" fillId="10" borderId="1" xfId="0" applyFont="1" applyFill="1" applyBorder="1" applyAlignment="1">
      <alignment horizontal="right" vertical="center"/>
    </xf>
    <xf numFmtId="9" fontId="15" fillId="10" borderId="1" xfId="0" applyNumberFormat="1" applyFont="1" applyFill="1" applyBorder="1" applyAlignment="1">
      <alignment horizontal="right" vertical="center" wrapText="1"/>
    </xf>
    <xf numFmtId="165" fontId="15" fillId="10" borderId="1" xfId="0" applyNumberFormat="1" applyFont="1" applyFill="1" applyBorder="1" applyAlignment="1">
      <alignment horizontal="right" vertical="center" wrapText="1"/>
    </xf>
    <xf numFmtId="167" fontId="15" fillId="10" borderId="1" xfId="0" applyNumberFormat="1" applyFont="1" applyFill="1" applyBorder="1" applyAlignment="1">
      <alignment horizontal="right" vertical="center" wrapText="1"/>
    </xf>
    <xf numFmtId="0" fontId="23" fillId="4" borderId="21" xfId="0" applyFont="1" applyFill="1" applyBorder="1" applyAlignment="1">
      <alignment horizontal="left" vertical="center" wrapText="1"/>
    </xf>
    <xf numFmtId="3" fontId="23" fillId="10" borderId="1" xfId="0" applyNumberFormat="1" applyFont="1" applyFill="1" applyBorder="1" applyAlignment="1">
      <alignment horizontal="right" vertical="center"/>
    </xf>
    <xf numFmtId="0" fontId="23" fillId="0" borderId="15" xfId="0" applyFont="1" applyBorder="1" applyAlignment="1">
      <alignment vertical="center"/>
    </xf>
    <xf numFmtId="0" fontId="23" fillId="0" borderId="17" xfId="0" applyFont="1" applyBorder="1" applyAlignment="1">
      <alignment vertical="center"/>
    </xf>
    <xf numFmtId="0" fontId="41" fillId="0" borderId="16" xfId="0" applyFont="1" applyBorder="1" applyAlignment="1">
      <alignment horizontal="right" vertical="center"/>
    </xf>
    <xf numFmtId="0" fontId="23" fillId="0" borderId="21" xfId="0" applyFont="1" applyBorder="1" applyAlignment="1">
      <alignment vertical="center"/>
    </xf>
    <xf numFmtId="3" fontId="23" fillId="10" borderId="18" xfId="0" applyNumberFormat="1" applyFont="1" applyFill="1" applyBorder="1" applyAlignment="1">
      <alignment horizontal="right" vertical="center"/>
    </xf>
    <xf numFmtId="0" fontId="23" fillId="10" borderId="18" xfId="0" applyFont="1" applyFill="1" applyBorder="1" applyAlignment="1">
      <alignment vertical="center"/>
    </xf>
    <xf numFmtId="3" fontId="23" fillId="10" borderId="18" xfId="0" applyNumberFormat="1" applyFont="1" applyFill="1" applyBorder="1" applyAlignment="1">
      <alignment vertical="center"/>
    </xf>
    <xf numFmtId="3" fontId="23" fillId="0" borderId="6" xfId="0" applyNumberFormat="1" applyFont="1" applyBorder="1" applyAlignment="1">
      <alignment vertical="center"/>
    </xf>
    <xf numFmtId="3" fontId="23" fillId="0" borderId="6" xfId="0" applyNumberFormat="1" applyFont="1" applyBorder="1" applyAlignment="1">
      <alignment horizontal="right" vertical="center"/>
    </xf>
    <xf numFmtId="9" fontId="23" fillId="10" borderId="1" xfId="0" applyNumberFormat="1" applyFont="1" applyFill="1" applyBorder="1" applyAlignment="1">
      <alignment horizontal="right" vertical="center"/>
    </xf>
    <xf numFmtId="165" fontId="23" fillId="10" borderId="1" xfId="0" applyNumberFormat="1" applyFont="1" applyFill="1" applyBorder="1" applyAlignment="1">
      <alignment horizontal="right" vertical="center"/>
    </xf>
    <xf numFmtId="0" fontId="23" fillId="0" borderId="6" xfId="0" applyFont="1" applyBorder="1" applyAlignment="1">
      <alignment vertical="center"/>
    </xf>
    <xf numFmtId="171" fontId="23" fillId="10" borderId="1" xfId="0" applyNumberFormat="1" applyFont="1" applyFill="1" applyBorder="1" applyAlignment="1">
      <alignment horizontal="right" vertical="center"/>
    </xf>
    <xf numFmtId="10" fontId="23" fillId="0" borderId="6" xfId="0" applyNumberFormat="1" applyFont="1" applyBorder="1" applyAlignment="1">
      <alignment horizontal="right" vertical="center"/>
    </xf>
    <xf numFmtId="0" fontId="23" fillId="10" borderId="1" xfId="0" applyFont="1" applyFill="1" applyBorder="1" applyAlignment="1">
      <alignment horizontal="right" vertical="center"/>
    </xf>
    <xf numFmtId="0" fontId="23" fillId="10" borderId="18" xfId="0" applyFont="1" applyFill="1" applyBorder="1" applyAlignment="1">
      <alignment horizontal="right" vertical="center"/>
    </xf>
    <xf numFmtId="0" fontId="2" fillId="4" borderId="12" xfId="0" applyFont="1" applyFill="1" applyBorder="1" applyAlignment="1">
      <alignment horizontal="left" vertical="center" wrapText="1"/>
    </xf>
    <xf numFmtId="2" fontId="33" fillId="0" borderId="16" xfId="0" applyNumberFormat="1" applyFont="1" applyBorder="1" applyAlignment="1">
      <alignment horizontal="left" vertical="center"/>
    </xf>
    <xf numFmtId="2" fontId="35" fillId="9" borderId="21" xfId="0" applyNumberFormat="1" applyFont="1" applyFill="1" applyBorder="1" applyAlignment="1">
      <alignment horizontal="left" vertical="center"/>
    </xf>
    <xf numFmtId="2" fontId="33" fillId="0" borderId="16" xfId="0" applyNumberFormat="1" applyFont="1" applyBorder="1" applyAlignment="1">
      <alignment horizontal="center" vertical="center" wrapText="1"/>
    </xf>
    <xf numFmtId="1" fontId="2" fillId="9" borderId="22" xfId="0" applyNumberFormat="1" applyFont="1" applyFill="1" applyBorder="1" applyAlignment="1">
      <alignment horizontal="center" vertical="center"/>
    </xf>
    <xf numFmtId="2" fontId="23" fillId="0" borderId="21" xfId="0" applyNumberFormat="1" applyFont="1" applyBorder="1" applyAlignment="1">
      <alignment horizontal="right" vertical="center" wrapText="1"/>
    </xf>
    <xf numFmtId="9" fontId="23" fillId="10" borderId="1" xfId="0" applyNumberFormat="1" applyFont="1" applyFill="1" applyBorder="1" applyAlignment="1">
      <alignment horizontal="right" vertical="center" wrapText="1"/>
    </xf>
    <xf numFmtId="9" fontId="23" fillId="10" borderId="12" xfId="0" applyNumberFormat="1" applyFont="1" applyFill="1" applyBorder="1" applyAlignment="1">
      <alignment horizontal="right" vertical="center" wrapText="1"/>
    </xf>
    <xf numFmtId="9" fontId="23" fillId="10" borderId="21" xfId="0" applyNumberFormat="1" applyFont="1" applyFill="1" applyBorder="1" applyAlignment="1">
      <alignment horizontal="right" vertical="center" wrapText="1"/>
    </xf>
    <xf numFmtId="1" fontId="2" fillId="9" borderId="18" xfId="0" applyNumberFormat="1" applyFont="1" applyFill="1" applyBorder="1" applyAlignment="1">
      <alignment horizontal="center" vertical="center"/>
    </xf>
    <xf numFmtId="2" fontId="35" fillId="9" borderId="22" xfId="0" applyNumberFormat="1" applyFont="1" applyFill="1" applyBorder="1" applyAlignment="1">
      <alignment horizontal="left" vertical="center"/>
    </xf>
    <xf numFmtId="0" fontId="15" fillId="0" borderId="21" xfId="0" applyFont="1" applyBorder="1" applyAlignment="1">
      <alignment vertical="center"/>
    </xf>
    <xf numFmtId="2" fontId="42" fillId="9" borderId="21" xfId="0" applyNumberFormat="1" applyFont="1" applyFill="1" applyBorder="1" applyAlignment="1">
      <alignment horizontal="left" vertical="center"/>
    </xf>
    <xf numFmtId="0" fontId="43" fillId="9" borderId="12" xfId="0" applyFont="1" applyFill="1" applyBorder="1" applyAlignment="1">
      <alignment horizontal="center" vertical="center" wrapText="1"/>
    </xf>
    <xf numFmtId="0" fontId="43" fillId="9" borderId="22" xfId="0" applyFont="1" applyFill="1" applyBorder="1" applyAlignment="1">
      <alignment horizontal="center" vertical="center" wrapText="1"/>
    </xf>
    <xf numFmtId="168" fontId="23" fillId="10" borderId="1" xfId="0" applyNumberFormat="1" applyFont="1" applyFill="1" applyBorder="1" applyAlignment="1">
      <alignment horizontal="right" vertical="center"/>
    </xf>
    <xf numFmtId="2" fontId="35" fillId="9" borderId="12" xfId="0" applyNumberFormat="1" applyFont="1" applyFill="1" applyBorder="1" applyAlignment="1">
      <alignment horizontal="left" vertical="center"/>
    </xf>
    <xf numFmtId="2" fontId="12" fillId="0" borderId="16" xfId="0" applyNumberFormat="1" applyFont="1" applyBorder="1" applyAlignment="1">
      <alignment horizontal="center" vertical="center" wrapText="1"/>
    </xf>
    <xf numFmtId="2" fontId="33" fillId="0" borderId="16" xfId="0" applyNumberFormat="1" applyFont="1" applyBorder="1" applyAlignment="1">
      <alignment horizontal="left" vertical="top"/>
    </xf>
    <xf numFmtId="2" fontId="33" fillId="0" borderId="16" xfId="0" applyNumberFormat="1" applyFont="1" applyBorder="1" applyAlignment="1">
      <alignment horizontal="center" vertical="top" wrapText="1"/>
    </xf>
    <xf numFmtId="0" fontId="39" fillId="0" borderId="16" xfId="0" applyFont="1" applyBorder="1" applyAlignment="1">
      <alignment horizontal="center" vertical="top"/>
    </xf>
    <xf numFmtId="2" fontId="35" fillId="9" borderId="12" xfId="0" applyNumberFormat="1" applyFont="1" applyFill="1" applyBorder="1" applyAlignment="1">
      <alignment horizontal="left" vertical="top"/>
    </xf>
    <xf numFmtId="0" fontId="36" fillId="9" borderId="12" xfId="0" applyFont="1" applyFill="1" applyBorder="1" applyAlignment="1">
      <alignment horizontal="center" vertical="top" wrapText="1"/>
    </xf>
    <xf numFmtId="0" fontId="36" fillId="9" borderId="22" xfId="0" applyFont="1" applyFill="1" applyBorder="1" applyAlignment="1">
      <alignment horizontal="center" vertical="top" wrapText="1"/>
    </xf>
    <xf numFmtId="0" fontId="15" fillId="10" borderId="1" xfId="0" applyFont="1" applyFill="1" applyBorder="1" applyAlignment="1">
      <alignment horizontal="right" vertical="top" wrapText="1"/>
    </xf>
    <xf numFmtId="2" fontId="15" fillId="10" borderId="1" xfId="0" applyNumberFormat="1" applyFont="1" applyFill="1" applyBorder="1" applyAlignment="1">
      <alignment horizontal="right" vertical="top" wrapText="1"/>
    </xf>
    <xf numFmtId="0" fontId="36" fillId="9" borderId="18" xfId="0" applyFont="1" applyFill="1" applyBorder="1" applyAlignment="1">
      <alignment horizontal="center" vertical="top" wrapText="1"/>
    </xf>
    <xf numFmtId="1" fontId="15" fillId="10" borderId="1" xfId="0" applyNumberFormat="1" applyFont="1" applyFill="1" applyBorder="1" applyAlignment="1">
      <alignment horizontal="right" vertical="top" wrapText="1"/>
    </xf>
    <xf numFmtId="0" fontId="39" fillId="0" borderId="16" xfId="0" applyFont="1" applyBorder="1" applyAlignment="1">
      <alignment horizontal="center"/>
    </xf>
    <xf numFmtId="2" fontId="15" fillId="10" borderId="1" xfId="0" applyNumberFormat="1" applyFont="1" applyFill="1" applyBorder="1" applyAlignment="1">
      <alignment horizontal="right" wrapText="1"/>
    </xf>
    <xf numFmtId="9" fontId="15" fillId="10" borderId="1" xfId="0" applyNumberFormat="1" applyFont="1" applyFill="1" applyBorder="1" applyAlignment="1">
      <alignment horizontal="right" wrapText="1"/>
    </xf>
    <xf numFmtId="0" fontId="36" fillId="9" borderId="22" xfId="0" applyFont="1" applyFill="1" applyBorder="1" applyAlignment="1">
      <alignment horizontal="right" vertical="top" wrapText="1"/>
    </xf>
    <xf numFmtId="0" fontId="33" fillId="0" borderId="16" xfId="0" applyFont="1" applyBorder="1"/>
    <xf numFmtId="0" fontId="44" fillId="12" borderId="1" xfId="0" applyFont="1" applyFill="1" applyBorder="1" applyAlignment="1">
      <alignment horizontal="right" wrapText="1"/>
    </xf>
    <xf numFmtId="171" fontId="44" fillId="12" borderId="1" xfId="0" applyNumberFormat="1" applyFont="1" applyFill="1" applyBorder="1" applyAlignment="1">
      <alignment horizontal="right" wrapText="1"/>
    </xf>
    <xf numFmtId="0" fontId="12" fillId="0" borderId="16" xfId="0" applyFont="1" applyBorder="1"/>
    <xf numFmtId="0" fontId="15" fillId="12" borderId="1" xfId="0" applyFont="1" applyFill="1" applyBorder="1" applyAlignment="1">
      <alignment horizontal="right" wrapText="1"/>
    </xf>
    <xf numFmtId="2" fontId="45" fillId="9" borderId="12" xfId="0" applyNumberFormat="1" applyFont="1" applyFill="1" applyBorder="1" applyAlignment="1">
      <alignment horizontal="left"/>
    </xf>
    <xf numFmtId="0" fontId="46" fillId="9" borderId="12" xfId="0" applyFont="1" applyFill="1" applyBorder="1" applyAlignment="1">
      <alignment horizontal="center" wrapText="1"/>
    </xf>
    <xf numFmtId="171" fontId="15" fillId="10" borderId="1" xfId="0" applyNumberFormat="1" applyFont="1" applyFill="1" applyBorder="1" applyAlignment="1">
      <alignment horizontal="right" wrapText="1"/>
    </xf>
    <xf numFmtId="3" fontId="23" fillId="0" borderId="15" xfId="0" applyNumberFormat="1" applyFont="1" applyBorder="1" applyAlignment="1">
      <alignment vertical="top"/>
    </xf>
    <xf numFmtId="3" fontId="23" fillId="0" borderId="16" xfId="0" applyNumberFormat="1" applyFont="1" applyBorder="1" applyAlignment="1">
      <alignment vertical="top"/>
    </xf>
    <xf numFmtId="3" fontId="23" fillId="0" borderId="21" xfId="0" applyNumberFormat="1" applyFont="1" applyBorder="1" applyAlignment="1">
      <alignment vertical="top"/>
    </xf>
    <xf numFmtId="3" fontId="23" fillId="0" borderId="12" xfId="0" applyNumberFormat="1" applyFont="1" applyBorder="1" applyAlignment="1">
      <alignment vertical="top"/>
    </xf>
    <xf numFmtId="3" fontId="23" fillId="14" borderId="1" xfId="0" applyNumberFormat="1" applyFont="1" applyFill="1" applyBorder="1" applyAlignment="1">
      <alignment vertical="top"/>
    </xf>
    <xf numFmtId="3" fontId="23" fillId="15" borderId="1" xfId="0" applyNumberFormat="1" applyFont="1" applyFill="1" applyBorder="1" applyAlignment="1">
      <alignment vertical="top"/>
    </xf>
    <xf numFmtId="3" fontId="23" fillId="16" borderId="1" xfId="0" applyNumberFormat="1" applyFont="1" applyFill="1" applyBorder="1" applyAlignment="1">
      <alignment vertical="top"/>
    </xf>
    <xf numFmtId="0" fontId="15" fillId="10" borderId="1" xfId="0" applyFont="1" applyFill="1" applyBorder="1" applyAlignment="1">
      <alignment horizontal="right"/>
    </xf>
    <xf numFmtId="3" fontId="15" fillId="10" borderId="21" xfId="0" applyNumberFormat="1" applyFont="1" applyFill="1" applyBorder="1" applyAlignment="1">
      <alignment vertical="center" wrapText="1"/>
    </xf>
    <xf numFmtId="4" fontId="15" fillId="14" borderId="21" xfId="0" applyNumberFormat="1" applyFont="1" applyFill="1" applyBorder="1" applyAlignment="1">
      <alignment horizontal="right" vertical="center" wrapText="1"/>
    </xf>
    <xf numFmtId="3" fontId="15" fillId="16" borderId="1" xfId="0" applyNumberFormat="1" applyFont="1" applyFill="1" applyBorder="1" applyAlignment="1">
      <alignment horizontal="right" vertical="center" wrapText="1"/>
    </xf>
    <xf numFmtId="3" fontId="15" fillId="10" borderId="1" xfId="0" applyNumberFormat="1" applyFont="1" applyFill="1" applyBorder="1" applyAlignment="1">
      <alignment horizontal="right" vertical="center"/>
    </xf>
    <xf numFmtId="9" fontId="15" fillId="10" borderId="1" xfId="0" applyNumberFormat="1" applyFont="1" applyFill="1" applyBorder="1" applyAlignment="1">
      <alignment horizontal="right" vertical="center"/>
    </xf>
    <xf numFmtId="9" fontId="15" fillId="10" borderId="17" xfId="0" applyNumberFormat="1" applyFont="1" applyFill="1" applyBorder="1" applyAlignment="1">
      <alignment horizontal="right" vertical="center"/>
    </xf>
    <xf numFmtId="9" fontId="15" fillId="10" borderId="15" xfId="0" applyNumberFormat="1" applyFont="1" applyFill="1" applyBorder="1" applyAlignment="1">
      <alignment horizontal="right" vertical="center"/>
    </xf>
    <xf numFmtId="0" fontId="15" fillId="10" borderId="18" xfId="0" applyFont="1" applyFill="1" applyBorder="1" applyAlignment="1">
      <alignment horizontal="right" vertical="center"/>
    </xf>
    <xf numFmtId="10" fontId="15" fillId="10" borderId="1" xfId="0" applyNumberFormat="1" applyFont="1" applyFill="1" applyBorder="1" applyAlignment="1">
      <alignment horizontal="right" vertical="center" wrapText="1"/>
    </xf>
    <xf numFmtId="9" fontId="23" fillId="0" borderId="12" xfId="0" applyNumberFormat="1" applyFont="1" applyBorder="1" applyAlignment="1">
      <alignment horizontal="right" vertical="center" wrapText="1"/>
    </xf>
    <xf numFmtId="0" fontId="1" fillId="0" borderId="12" xfId="0" applyFont="1" applyBorder="1" applyAlignment="1">
      <alignment vertical="center"/>
    </xf>
    <xf numFmtId="165" fontId="23" fillId="10" borderId="1" xfId="0" applyNumberFormat="1" applyFont="1" applyFill="1" applyBorder="1" applyAlignment="1">
      <alignment horizontal="right" vertical="center" wrapText="1"/>
    </xf>
    <xf numFmtId="0" fontId="48" fillId="0" borderId="12" xfId="0" applyFont="1" applyBorder="1"/>
    <xf numFmtId="0" fontId="15" fillId="0" borderId="12" xfId="0" applyFont="1" applyBorder="1" applyAlignment="1">
      <alignment horizontal="right" vertical="center" wrapText="1"/>
    </xf>
    <xf numFmtId="0" fontId="15" fillId="0" borderId="1" xfId="0" applyFont="1" applyBorder="1" applyAlignment="1">
      <alignment vertical="center"/>
    </xf>
    <xf numFmtId="0" fontId="15" fillId="0" borderId="12" xfId="0" applyFont="1" applyBorder="1" applyAlignment="1">
      <alignment horizontal="left" vertical="center" wrapText="1"/>
    </xf>
    <xf numFmtId="2" fontId="23" fillId="9" borderId="23" xfId="0" applyNumberFormat="1" applyFont="1" applyFill="1" applyBorder="1" applyAlignment="1">
      <alignment horizontal="center" vertical="center"/>
    </xf>
    <xf numFmtId="0" fontId="36" fillId="9" borderId="23" xfId="0" applyFont="1" applyFill="1" applyBorder="1" applyAlignment="1">
      <alignment horizontal="center" vertical="center" wrapText="1"/>
    </xf>
    <xf numFmtId="3" fontId="23" fillId="16" borderId="1" xfId="0" applyNumberFormat="1" applyFont="1" applyFill="1" applyBorder="1" applyAlignment="1">
      <alignment horizontal="right" vertical="center"/>
    </xf>
    <xf numFmtId="2" fontId="15" fillId="10" borderId="1" xfId="0" applyNumberFormat="1" applyFont="1" applyFill="1" applyBorder="1" applyAlignment="1">
      <alignment horizontal="right" vertical="center" wrapText="1"/>
    </xf>
    <xf numFmtId="4" fontId="15" fillId="10" borderId="1" xfId="0" applyNumberFormat="1" applyFont="1" applyFill="1" applyBorder="1" applyAlignment="1">
      <alignment horizontal="right" vertical="top" wrapText="1"/>
    </xf>
    <xf numFmtId="0" fontId="49" fillId="13" borderId="1" xfId="0" applyFont="1" applyFill="1" applyBorder="1" applyAlignment="1">
      <alignment horizontal="right" vertical="top" wrapText="1"/>
    </xf>
    <xf numFmtId="3" fontId="49" fillId="13" borderId="1" xfId="0" applyNumberFormat="1" applyFont="1" applyFill="1" applyBorder="1" applyAlignment="1">
      <alignment horizontal="right" vertical="top" wrapText="1"/>
    </xf>
    <xf numFmtId="173" fontId="15" fillId="10" borderId="1" xfId="0" applyNumberFormat="1" applyFont="1" applyFill="1" applyBorder="1" applyAlignment="1">
      <alignment horizontal="right" vertical="top" wrapText="1"/>
    </xf>
    <xf numFmtId="0" fontId="15" fillId="0" borderId="12" xfId="0" applyFont="1" applyBorder="1" applyAlignment="1">
      <alignment horizontal="left" wrapText="1"/>
    </xf>
    <xf numFmtId="0" fontId="15" fillId="11" borderId="1" xfId="0" applyFont="1" applyFill="1" applyBorder="1" applyAlignment="1">
      <alignment horizontal="right" wrapText="1"/>
    </xf>
    <xf numFmtId="0" fontId="15" fillId="10" borderId="24" xfId="0" applyFont="1" applyFill="1" applyBorder="1" applyAlignment="1">
      <alignment horizontal="right" wrapText="1"/>
    </xf>
    <xf numFmtId="0" fontId="15" fillId="10" borderId="25" xfId="0" applyFont="1" applyFill="1" applyBorder="1" applyAlignment="1">
      <alignment horizontal="right" wrapText="1"/>
    </xf>
    <xf numFmtId="0" fontId="15" fillId="0" borderId="12" xfId="0" applyFont="1" applyBorder="1" applyAlignment="1">
      <alignment horizontal="right" wrapText="1"/>
    </xf>
    <xf numFmtId="3" fontId="44" fillId="12" borderId="1" xfId="0" applyNumberFormat="1" applyFont="1" applyFill="1" applyBorder="1" applyAlignment="1">
      <alignment horizontal="right" wrapText="1"/>
    </xf>
    <xf numFmtId="0" fontId="36" fillId="9" borderId="23" xfId="0" applyFont="1" applyFill="1" applyBorder="1" applyAlignment="1">
      <alignment horizontal="center" vertical="top" wrapText="1"/>
    </xf>
    <xf numFmtId="2" fontId="23" fillId="16" borderId="1" xfId="0" applyNumberFormat="1" applyFont="1" applyFill="1" applyBorder="1" applyAlignment="1">
      <alignment horizontal="right"/>
    </xf>
    <xf numFmtId="0" fontId="15" fillId="16" borderId="1" xfId="0" applyFont="1" applyFill="1" applyBorder="1" applyAlignment="1">
      <alignment horizontal="right"/>
    </xf>
    <xf numFmtId="0" fontId="22" fillId="6" borderId="9" xfId="0" applyFont="1" applyFill="1" applyBorder="1" applyAlignment="1">
      <alignment vertical="top" wrapText="1"/>
    </xf>
    <xf numFmtId="174" fontId="15" fillId="16" borderId="25" xfId="2" applyNumberFormat="1" applyFont="1" applyFill="1" applyBorder="1" applyAlignment="1">
      <alignment horizontal="right" vertical="center" wrapText="1"/>
    </xf>
    <xf numFmtId="174" fontId="52" fillId="15" borderId="25" xfId="2" applyNumberFormat="1" applyFont="1" applyFill="1" applyBorder="1" applyAlignment="1">
      <alignment horizontal="center" vertical="center"/>
    </xf>
    <xf numFmtId="174" fontId="15" fillId="18" borderId="25" xfId="2" applyNumberFormat="1" applyFont="1" applyFill="1" applyBorder="1" applyAlignment="1">
      <alignment horizontal="right" vertical="center" wrapText="1"/>
    </xf>
    <xf numFmtId="174" fontId="52" fillId="17" borderId="25" xfId="2" applyNumberFormat="1" applyFont="1" applyFill="1" applyBorder="1" applyAlignment="1">
      <alignment horizontal="center" vertical="center"/>
    </xf>
    <xf numFmtId="174" fontId="15" fillId="0" borderId="12" xfId="2" applyNumberFormat="1" applyFont="1" applyFill="1" applyBorder="1" applyAlignment="1">
      <alignment horizontal="right" vertical="center" wrapText="1"/>
    </xf>
    <xf numFmtId="174" fontId="52" fillId="0" borderId="12" xfId="2" applyNumberFormat="1" applyFont="1" applyFill="1" applyBorder="1" applyAlignment="1">
      <alignment horizontal="center" vertical="center"/>
    </xf>
    <xf numFmtId="174" fontId="53" fillId="0" borderId="12" xfId="2" applyNumberFormat="1" applyFont="1" applyFill="1" applyBorder="1" applyAlignment="1">
      <alignment horizontal="center" vertical="center"/>
    </xf>
    <xf numFmtId="0" fontId="1" fillId="0" borderId="26" xfId="0" applyFont="1" applyBorder="1" applyAlignment="1">
      <alignment vertical="center"/>
    </xf>
    <xf numFmtId="164" fontId="2" fillId="0" borderId="0" xfId="0" applyNumberFormat="1" applyFont="1"/>
    <xf numFmtId="0" fontId="50" fillId="0" borderId="1" xfId="1" applyBorder="1" applyAlignment="1">
      <alignment horizontal="left" vertical="center"/>
    </xf>
    <xf numFmtId="0" fontId="15" fillId="0" borderId="11" xfId="0" applyFont="1" applyBorder="1" applyAlignment="1">
      <alignment vertical="top" wrapText="1"/>
    </xf>
    <xf numFmtId="0" fontId="23" fillId="0" borderId="2" xfId="0" applyFont="1" applyBorder="1"/>
    <xf numFmtId="0" fontId="55" fillId="0" borderId="21" xfId="1" applyFont="1" applyFill="1" applyBorder="1" applyAlignment="1">
      <alignment vertical="top" wrapText="1"/>
    </xf>
    <xf numFmtId="0" fontId="25" fillId="0" borderId="11" xfId="0" applyFont="1" applyBorder="1" applyAlignment="1">
      <alignment vertical="top" wrapText="1"/>
    </xf>
    <xf numFmtId="0" fontId="23" fillId="19" borderId="11" xfId="0" applyFont="1" applyFill="1" applyBorder="1" applyAlignment="1">
      <alignment vertical="top" wrapText="1"/>
    </xf>
    <xf numFmtId="0" fontId="23" fillId="19" borderId="21" xfId="0" applyFont="1" applyFill="1" applyBorder="1" applyAlignment="1">
      <alignment vertical="top" wrapText="1"/>
    </xf>
    <xf numFmtId="0" fontId="55" fillId="19" borderId="21" xfId="1" applyFont="1" applyFill="1" applyBorder="1" applyAlignment="1">
      <alignment vertical="top" wrapText="1"/>
    </xf>
    <xf numFmtId="0" fontId="23" fillId="19" borderId="5" xfId="0" applyFont="1" applyFill="1" applyBorder="1" applyAlignment="1">
      <alignment vertical="top" wrapText="1"/>
    </xf>
    <xf numFmtId="0" fontId="8" fillId="0" borderId="0" xfId="0" applyFont="1" applyAlignment="1">
      <alignment vertical="center" wrapText="1"/>
    </xf>
    <xf numFmtId="2" fontId="23" fillId="0" borderId="15" xfId="0" applyNumberFormat="1" applyFont="1" applyBorder="1" applyAlignment="1">
      <alignment vertical="top" wrapText="1"/>
    </xf>
    <xf numFmtId="0" fontId="19" fillId="0" borderId="15" xfId="0" applyFont="1" applyBorder="1"/>
    <xf numFmtId="0" fontId="23" fillId="0" borderId="5" xfId="0" applyFont="1" applyBorder="1"/>
    <xf numFmtId="0" fontId="23" fillId="0" borderId="13" xfId="0" applyFont="1" applyBorder="1" applyAlignment="1">
      <alignment vertical="top" wrapText="1"/>
    </xf>
    <xf numFmtId="175" fontId="23" fillId="10" borderId="21" xfId="0" applyNumberFormat="1" applyFont="1" applyFill="1" applyBorder="1" applyAlignment="1">
      <alignment horizontal="right"/>
    </xf>
    <xf numFmtId="171" fontId="15" fillId="10" borderId="1" xfId="0" applyNumberFormat="1" applyFont="1" applyFill="1" applyBorder="1" applyAlignment="1">
      <alignment horizontal="right"/>
    </xf>
    <xf numFmtId="3" fontId="15" fillId="16" borderId="21" xfId="0" applyNumberFormat="1" applyFont="1" applyFill="1" applyBorder="1" applyAlignment="1">
      <alignment horizontal="right" vertical="center" wrapText="1"/>
    </xf>
    <xf numFmtId="3" fontId="15" fillId="14" borderId="21" xfId="0" applyNumberFormat="1" applyFont="1" applyFill="1" applyBorder="1" applyAlignment="1">
      <alignment horizontal="right" vertical="center" wrapText="1"/>
    </xf>
    <xf numFmtId="165" fontId="15" fillId="14" borderId="1" xfId="0" applyNumberFormat="1" applyFont="1" applyFill="1" applyBorder="1" applyAlignment="1">
      <alignment horizontal="right" vertical="center" wrapText="1"/>
    </xf>
    <xf numFmtId="9" fontId="15" fillId="14" borderId="1" xfId="0" applyNumberFormat="1" applyFont="1" applyFill="1" applyBorder="1" applyAlignment="1">
      <alignment horizontal="right" vertical="center" wrapText="1"/>
    </xf>
    <xf numFmtId="171" fontId="15" fillId="10" borderId="1" xfId="0" applyNumberFormat="1" applyFont="1" applyFill="1" applyBorder="1" applyAlignment="1">
      <alignment horizontal="right" vertical="center"/>
    </xf>
    <xf numFmtId="175" fontId="15" fillId="10" borderId="1" xfId="0" applyNumberFormat="1" applyFont="1" applyFill="1" applyBorder="1" applyAlignment="1">
      <alignment horizontal="right" vertical="center"/>
    </xf>
    <xf numFmtId="9" fontId="23" fillId="16" borderId="1" xfId="0" applyNumberFormat="1" applyFont="1" applyFill="1" applyBorder="1" applyAlignment="1">
      <alignment horizontal="right" vertical="center"/>
    </xf>
    <xf numFmtId="9" fontId="15" fillId="16" borderId="1" xfId="0" applyNumberFormat="1" applyFont="1" applyFill="1" applyBorder="1" applyAlignment="1">
      <alignment horizontal="right" vertical="center"/>
    </xf>
    <xf numFmtId="9" fontId="23" fillId="16" borderId="17" xfId="0" applyNumberFormat="1" applyFont="1" applyFill="1" applyBorder="1" applyAlignment="1">
      <alignment horizontal="right" vertical="center"/>
    </xf>
    <xf numFmtId="9" fontId="23" fillId="10" borderId="15" xfId="0" applyNumberFormat="1" applyFont="1" applyFill="1" applyBorder="1" applyAlignment="1">
      <alignment horizontal="right" vertical="center"/>
    </xf>
    <xf numFmtId="171" fontId="15" fillId="10" borderId="12" xfId="0" applyNumberFormat="1" applyFont="1" applyFill="1" applyBorder="1" applyAlignment="1">
      <alignment horizontal="right" vertical="center" wrapText="1"/>
    </xf>
    <xf numFmtId="3" fontId="15" fillId="21" borderId="25" xfId="0" applyNumberFormat="1" applyFont="1" applyFill="1" applyBorder="1" applyAlignment="1">
      <alignment horizontal="right" vertical="center" wrapText="1"/>
    </xf>
    <xf numFmtId="3" fontId="15" fillId="20" borderId="25" xfId="0" applyNumberFormat="1" applyFont="1" applyFill="1" applyBorder="1" applyAlignment="1">
      <alignment horizontal="center" vertical="center"/>
    </xf>
    <xf numFmtId="174" fontId="23" fillId="15" borderId="25" xfId="2" applyNumberFormat="1" applyFont="1" applyFill="1" applyBorder="1" applyAlignment="1">
      <alignment horizontal="center" vertical="center"/>
    </xf>
    <xf numFmtId="0" fontId="15" fillId="0" borderId="24" xfId="0" applyFont="1" applyBorder="1" applyAlignment="1">
      <alignment vertical="center"/>
    </xf>
    <xf numFmtId="2" fontId="2" fillId="9" borderId="27" xfId="0" applyNumberFormat="1" applyFont="1" applyFill="1" applyBorder="1" applyAlignment="1">
      <alignment horizontal="center" vertical="center"/>
    </xf>
    <xf numFmtId="2" fontId="2" fillId="9" borderId="27" xfId="0" applyNumberFormat="1" applyFont="1" applyFill="1" applyBorder="1" applyAlignment="1">
      <alignment horizontal="right" vertical="center"/>
    </xf>
    <xf numFmtId="172" fontId="23" fillId="10" borderId="27" xfId="0" applyNumberFormat="1" applyFont="1" applyFill="1" applyBorder="1" applyAlignment="1">
      <alignment horizontal="right" vertical="center" wrapText="1"/>
    </xf>
    <xf numFmtId="9" fontId="23" fillId="10" borderId="27" xfId="0" applyNumberFormat="1" applyFont="1" applyFill="1" applyBorder="1" applyAlignment="1">
      <alignment vertical="center"/>
    </xf>
    <xf numFmtId="169" fontId="23" fillId="10" borderId="27" xfId="0" applyNumberFormat="1" applyFont="1" applyFill="1" applyBorder="1" applyAlignment="1">
      <alignment horizontal="right" vertical="center" wrapText="1"/>
    </xf>
    <xf numFmtId="169" fontId="23" fillId="10" borderId="25" xfId="0" applyNumberFormat="1" applyFont="1" applyFill="1" applyBorder="1" applyAlignment="1">
      <alignment horizontal="right" vertical="center" wrapText="1"/>
    </xf>
    <xf numFmtId="9" fontId="23" fillId="10" borderId="25" xfId="0" applyNumberFormat="1" applyFont="1" applyFill="1" applyBorder="1" applyAlignment="1">
      <alignment horizontal="right" vertical="center" wrapText="1"/>
    </xf>
    <xf numFmtId="172" fontId="23" fillId="10" borderId="25" xfId="0" applyNumberFormat="1" applyFont="1" applyFill="1" applyBorder="1" applyAlignment="1">
      <alignment horizontal="right" vertical="center" wrapText="1"/>
    </xf>
    <xf numFmtId="169" fontId="23" fillId="16" borderId="25" xfId="0" applyNumberFormat="1" applyFont="1" applyFill="1" applyBorder="1" applyAlignment="1">
      <alignment horizontal="right" vertical="center" wrapText="1"/>
    </xf>
    <xf numFmtId="171" fontId="15" fillId="10" borderId="1" xfId="0" applyNumberFormat="1" applyFont="1" applyFill="1" applyBorder="1" applyAlignment="1">
      <alignment horizontal="right" vertical="top" wrapText="1"/>
    </xf>
    <xf numFmtId="171" fontId="49" fillId="13" borderId="1" xfId="0" applyNumberFormat="1" applyFont="1" applyFill="1" applyBorder="1" applyAlignment="1">
      <alignment horizontal="right" vertical="top" wrapText="1"/>
    </xf>
    <xf numFmtId="171" fontId="15" fillId="13" borderId="1" xfId="0" applyNumberFormat="1" applyFont="1" applyFill="1" applyBorder="1" applyAlignment="1">
      <alignment horizontal="right" vertical="top" wrapText="1"/>
    </xf>
    <xf numFmtId="175" fontId="15" fillId="10" borderId="1" xfId="0" applyNumberFormat="1" applyFont="1" applyFill="1" applyBorder="1" applyAlignment="1">
      <alignment horizontal="right" vertical="top" wrapText="1"/>
    </xf>
    <xf numFmtId="2" fontId="35" fillId="9" borderId="12" xfId="0" applyNumberFormat="1" applyFont="1" applyFill="1" applyBorder="1" applyAlignment="1">
      <alignment vertical="center"/>
    </xf>
    <xf numFmtId="2" fontId="23" fillId="0" borderId="12" xfId="0" applyNumberFormat="1" applyFont="1" applyBorder="1" applyAlignment="1">
      <alignment vertical="center"/>
    </xf>
    <xf numFmtId="2" fontId="23" fillId="0" borderId="27" xfId="0" applyNumberFormat="1" applyFont="1" applyBorder="1" applyAlignment="1">
      <alignment vertical="center"/>
    </xf>
    <xf numFmtId="0" fontId="59" fillId="0" borderId="0" xfId="0" applyFont="1" applyAlignment="1">
      <alignment horizontal="left" vertical="center" wrapText="1" readingOrder="1"/>
    </xf>
    <xf numFmtId="0" fontId="50" fillId="0" borderId="1" xfId="1" applyFill="1" applyBorder="1" applyAlignment="1">
      <alignment horizontal="left" vertical="center"/>
    </xf>
    <xf numFmtId="0" fontId="5" fillId="0" borderId="0" xfId="0" applyFont="1" applyAlignment="1">
      <alignment vertical="center"/>
    </xf>
    <xf numFmtId="0" fontId="0" fillId="0" borderId="0" xfId="0"/>
    <xf numFmtId="0" fontId="7" fillId="0" borderId="0" xfId="0" applyFont="1" applyAlignment="1">
      <alignment horizontal="left" vertical="top" wrapText="1"/>
    </xf>
    <xf numFmtId="0" fontId="8" fillId="0" borderId="0" xfId="0" applyFont="1" applyAlignment="1">
      <alignment vertical="center"/>
    </xf>
    <xf numFmtId="0" fontId="21" fillId="5" borderId="10" xfId="0" applyFont="1" applyFill="1" applyBorder="1" applyAlignment="1">
      <alignment vertical="top" wrapText="1"/>
    </xf>
    <xf numFmtId="0" fontId="19" fillId="0" borderId="21" xfId="0" applyFont="1" applyBorder="1"/>
    <xf numFmtId="0" fontId="19" fillId="0" borderId="11" xfId="0" applyFont="1" applyBorder="1"/>
    <xf numFmtId="0" fontId="22" fillId="6" borderId="9" xfId="0" applyFont="1" applyFill="1" applyBorder="1" applyAlignment="1">
      <alignment vertical="top" wrapText="1"/>
    </xf>
    <xf numFmtId="0" fontId="19" fillId="0" borderId="9" xfId="0" applyFont="1" applyBorder="1"/>
    <xf numFmtId="0" fontId="19" fillId="0" borderId="14" xfId="0" applyFont="1" applyBorder="1"/>
    <xf numFmtId="0" fontId="24" fillId="7" borderId="7" xfId="0" applyFont="1" applyFill="1" applyBorder="1" applyAlignment="1">
      <alignment horizontal="center" vertical="top" wrapText="1"/>
    </xf>
    <xf numFmtId="0" fontId="19" fillId="0" borderId="15" xfId="0" applyFont="1" applyBorder="1"/>
    <xf numFmtId="0" fontId="19" fillId="0" borderId="8" xfId="0" applyFont="1" applyBorder="1"/>
    <xf numFmtId="0" fontId="19" fillId="0" borderId="4" xfId="0" applyFont="1" applyBorder="1"/>
    <xf numFmtId="0" fontId="19" fillId="0" borderId="13" xfId="0" applyFont="1" applyBorder="1"/>
    <xf numFmtId="0" fontId="19" fillId="0" borderId="10" xfId="0" applyFont="1" applyBorder="1"/>
    <xf numFmtId="0" fontId="18" fillId="3" borderId="10" xfId="0" applyFont="1" applyFill="1" applyBorder="1" applyAlignment="1">
      <alignment vertical="center" wrapText="1"/>
    </xf>
    <xf numFmtId="0" fontId="24" fillId="7" borderId="12" xfId="0" applyFont="1" applyFill="1" applyBorder="1" applyAlignment="1">
      <alignment horizontal="center" vertical="top" wrapText="1"/>
    </xf>
    <xf numFmtId="0" fontId="19" fillId="0" borderId="12" xfId="0" applyFont="1" applyBorder="1"/>
    <xf numFmtId="0" fontId="8" fillId="0" borderId="0" xfId="0" applyFont="1" applyAlignment="1">
      <alignment vertical="top" wrapText="1"/>
    </xf>
    <xf numFmtId="0" fontId="17"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top" wrapText="1"/>
    </xf>
    <xf numFmtId="0" fontId="18" fillId="3" borderId="2" xfId="0" applyFont="1" applyFill="1" applyBorder="1" applyAlignment="1">
      <alignment vertical="center" wrapText="1"/>
    </xf>
    <xf numFmtId="0" fontId="18" fillId="3" borderId="2"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9" fillId="0" borderId="1" xfId="0" applyFont="1" applyBorder="1"/>
    <xf numFmtId="0" fontId="19" fillId="0" borderId="3" xfId="0" applyFont="1" applyBorder="1"/>
    <xf numFmtId="0" fontId="18" fillId="5" borderId="10" xfId="0" applyFont="1" applyFill="1" applyBorder="1" applyAlignment="1">
      <alignment vertical="center" wrapText="1"/>
    </xf>
    <xf numFmtId="0" fontId="18" fillId="5" borderId="10" xfId="0" applyFont="1" applyFill="1" applyBorder="1" applyAlignment="1">
      <alignment vertical="top" wrapText="1"/>
    </xf>
    <xf numFmtId="0" fontId="26" fillId="6" borderId="9" xfId="0" applyFont="1" applyFill="1" applyBorder="1" applyAlignment="1">
      <alignment vertical="top" wrapText="1"/>
    </xf>
    <xf numFmtId="0" fontId="8" fillId="0" borderId="0" xfId="0" applyFont="1" applyAlignment="1">
      <alignment vertical="center" wrapText="1"/>
    </xf>
    <xf numFmtId="0" fontId="2" fillId="0" borderId="0" xfId="0" applyFont="1" applyAlignment="1">
      <alignment horizontal="left" vertical="top" wrapText="1"/>
    </xf>
    <xf numFmtId="0" fontId="16" fillId="3" borderId="10" xfId="0" applyFont="1" applyFill="1" applyBorder="1" applyAlignment="1">
      <alignment horizontal="center" vertical="center" wrapText="1"/>
    </xf>
    <xf numFmtId="0" fontId="1" fillId="6" borderId="10" xfId="0" applyFont="1" applyFill="1" applyBorder="1" applyAlignment="1">
      <alignment vertical="center" wrapText="1"/>
    </xf>
    <xf numFmtId="0" fontId="17" fillId="0" borderId="0" xfId="0" applyFont="1" applyAlignment="1">
      <alignment vertical="center"/>
    </xf>
    <xf numFmtId="0" fontId="16" fillId="3" borderId="10" xfId="0" applyFont="1" applyFill="1" applyBorder="1" applyAlignment="1">
      <alignment vertical="center" wrapText="1"/>
    </xf>
    <xf numFmtId="0" fontId="23" fillId="0" borderId="21" xfId="0" applyFont="1" applyBorder="1" applyAlignment="1">
      <alignment vertical="top" wrapText="1"/>
    </xf>
    <xf numFmtId="0" fontId="19" fillId="0" borderId="11" xfId="0" applyFont="1" applyBorder="1" applyAlignment="1">
      <alignment wrapText="1"/>
    </xf>
    <xf numFmtId="0" fontId="12" fillId="6" borderId="10" xfId="0" applyFont="1" applyFill="1" applyBorder="1" applyAlignment="1">
      <alignment vertical="top" wrapText="1"/>
    </xf>
    <xf numFmtId="0" fontId="23" fillId="0" borderId="6" xfId="0" applyFont="1" applyBorder="1" applyAlignment="1">
      <alignment vertical="top" wrapText="1"/>
    </xf>
    <xf numFmtId="2" fontId="2" fillId="0" borderId="15" xfId="0" applyNumberFormat="1" applyFont="1" applyBorder="1" applyAlignment="1">
      <alignment vertical="top"/>
    </xf>
    <xf numFmtId="0" fontId="59" fillId="0" borderId="0" xfId="0" applyFont="1" applyAlignment="1">
      <alignment horizontal="left" vertical="center" wrapText="1" readingOrder="1"/>
    </xf>
    <xf numFmtId="0" fontId="23" fillId="0" borderId="0" xfId="0" applyFont="1" applyAlignment="1">
      <alignment vertical="center" wrapText="1"/>
    </xf>
    <xf numFmtId="0" fontId="33" fillId="0" borderId="16" xfId="0" applyFont="1" applyBorder="1" applyAlignment="1">
      <alignment horizontal="left" vertical="center"/>
    </xf>
    <xf numFmtId="0" fontId="19" fillId="0" borderId="16" xfId="0" applyFont="1" applyBorder="1"/>
    <xf numFmtId="0" fontId="23" fillId="0" borderId="15" xfId="0" applyFont="1" applyBorder="1" applyAlignment="1">
      <alignment vertical="top" wrapText="1"/>
    </xf>
    <xf numFmtId="1" fontId="2" fillId="9" borderId="12" xfId="0" applyNumberFormat="1" applyFont="1" applyFill="1" applyBorder="1" applyAlignment="1">
      <alignment horizontal="center" vertical="center"/>
    </xf>
    <xf numFmtId="2" fontId="35" fillId="9" borderId="22" xfId="0" applyNumberFormat="1" applyFont="1" applyFill="1" applyBorder="1" applyAlignment="1">
      <alignment horizontal="left" vertical="center"/>
    </xf>
    <xf numFmtId="0" fontId="19" fillId="0" borderId="22" xfId="0" applyFont="1" applyBorder="1"/>
    <xf numFmtId="0" fontId="15" fillId="0" borderId="15" xfId="0" applyFont="1" applyBorder="1" applyAlignment="1">
      <alignment horizontal="center" vertical="center"/>
    </xf>
    <xf numFmtId="0" fontId="15" fillId="0" borderId="0" xfId="0" applyFont="1" applyAlignment="1">
      <alignment vertical="center"/>
    </xf>
    <xf numFmtId="0" fontId="15" fillId="0" borderId="12" xfId="0" applyFont="1" applyBorder="1" applyAlignment="1">
      <alignment horizontal="left" vertical="top" wrapText="1"/>
    </xf>
    <xf numFmtId="0" fontId="36" fillId="9" borderId="22" xfId="0" applyFont="1" applyFill="1" applyBorder="1" applyAlignment="1">
      <alignment horizontal="center" vertical="center" wrapText="1"/>
    </xf>
    <xf numFmtId="0" fontId="23" fillId="10" borderId="6" xfId="0" applyFont="1" applyFill="1" applyBorder="1" applyAlignment="1">
      <alignment horizontal="center" vertical="center"/>
    </xf>
    <xf numFmtId="0" fontId="15" fillId="10" borderId="6" xfId="0" applyFont="1" applyFill="1" applyBorder="1" applyAlignment="1">
      <alignment horizontal="center" vertical="center"/>
    </xf>
    <xf numFmtId="0" fontId="15" fillId="10" borderId="1" xfId="0" applyFont="1" applyFill="1" applyBorder="1" applyAlignment="1">
      <alignment horizontal="center" vertical="center"/>
    </xf>
    <xf numFmtId="0" fontId="15" fillId="10" borderId="3" xfId="0" applyFont="1" applyFill="1" applyBorder="1" applyAlignment="1">
      <alignment horizontal="center" vertical="center"/>
    </xf>
    <xf numFmtId="0" fontId="23" fillId="10" borderId="6" xfId="0" applyFont="1" applyFill="1" applyBorder="1" applyAlignment="1">
      <alignment horizontal="center" vertical="top" wrapText="1"/>
    </xf>
    <xf numFmtId="0" fontId="19" fillId="0" borderId="1" xfId="0" applyFont="1" applyBorder="1" applyAlignment="1">
      <alignment vertical="top"/>
    </xf>
    <xf numFmtId="0" fontId="19" fillId="0" borderId="3" xfId="0" applyFont="1" applyBorder="1" applyAlignment="1">
      <alignment vertical="top"/>
    </xf>
    <xf numFmtId="0" fontId="19" fillId="0" borderId="1" xfId="0" applyFont="1" applyBorder="1" applyAlignment="1">
      <alignment vertical="top" wrapText="1"/>
    </xf>
    <xf numFmtId="0" fontId="19" fillId="0" borderId="3" xfId="0" applyFont="1" applyBorder="1" applyAlignment="1">
      <alignment vertical="top" wrapText="1"/>
    </xf>
    <xf numFmtId="0" fontId="23" fillId="16" borderId="6" xfId="0" applyFont="1" applyFill="1" applyBorder="1" applyAlignment="1">
      <alignment horizontal="center" vertical="center"/>
    </xf>
    <xf numFmtId="0" fontId="19" fillId="15" borderId="1" xfId="0" applyFont="1" applyFill="1" applyBorder="1"/>
    <xf numFmtId="0" fontId="19" fillId="15" borderId="3" xfId="0" applyFont="1" applyFill="1" applyBorder="1"/>
    <xf numFmtId="0" fontId="15" fillId="0" borderId="15" xfId="0" applyFont="1" applyBorder="1" applyAlignment="1">
      <alignment horizontal="left" vertical="top" wrapText="1"/>
    </xf>
    <xf numFmtId="0" fontId="15" fillId="0" borderId="1" xfId="0" applyFont="1" applyBorder="1" applyAlignment="1">
      <alignment vertical="top" wrapText="1"/>
    </xf>
    <xf numFmtId="0" fontId="15" fillId="0" borderId="0" xfId="0" applyFont="1" applyAlignment="1">
      <alignment horizontal="left" vertical="top" wrapText="1"/>
    </xf>
    <xf numFmtId="0" fontId="15" fillId="0" borderId="1" xfId="0" applyFont="1" applyBorder="1" applyAlignment="1">
      <alignment horizontal="left" wrapText="1"/>
    </xf>
    <xf numFmtId="0" fontId="23" fillId="0" borderId="1" xfId="0" applyFont="1" applyBorder="1"/>
    <xf numFmtId="0" fontId="15" fillId="0" borderId="0" xfId="0" applyFont="1"/>
    <xf numFmtId="0" fontId="44" fillId="0" borderId="1" xfId="0" applyFont="1" applyBorder="1" applyAlignment="1">
      <alignment horizontal="left" wrapText="1"/>
    </xf>
    <xf numFmtId="0" fontId="15" fillId="0" borderId="15" xfId="0" applyFont="1" applyBorder="1"/>
    <xf numFmtId="0" fontId="15" fillId="0" borderId="1" xfId="0" applyFont="1" applyBorder="1" applyAlignment="1">
      <alignment horizontal="left" vertical="top" wrapText="1"/>
    </xf>
    <xf numFmtId="0" fontId="44" fillId="0" borderId="0" xfId="0" applyFont="1"/>
    <xf numFmtId="0" fontId="15" fillId="20" borderId="25" xfId="0" applyFont="1" applyFill="1" applyBorder="1" applyAlignment="1">
      <alignment horizontal="center" vertical="center"/>
    </xf>
    <xf numFmtId="171" fontId="0" fillId="0" borderId="0" xfId="0" applyNumberFormat="1" applyAlignment="1">
      <alignment horizontal="right"/>
    </xf>
    <xf numFmtId="0" fontId="15" fillId="21" borderId="25" xfId="0" applyFont="1" applyFill="1" applyBorder="1" applyAlignment="1">
      <alignment horizontal="center" vertical="center" wrapText="1"/>
    </xf>
    <xf numFmtId="0" fontId="61" fillId="9" borderId="22" xfId="0" applyFont="1" applyFill="1" applyBorder="1" applyAlignment="1">
      <alignment horizontal="center" vertical="top" wrapText="1"/>
    </xf>
    <xf numFmtId="0" fontId="62" fillId="12" borderId="1" xfId="0" applyFont="1" applyFill="1" applyBorder="1" applyAlignment="1">
      <alignment horizontal="right" wrapText="1"/>
    </xf>
    <xf numFmtId="171" fontId="62" fillId="12" borderId="1" xfId="0" applyNumberFormat="1" applyFont="1" applyFill="1" applyBorder="1" applyAlignment="1">
      <alignment horizontal="right" wrapText="1"/>
    </xf>
    <xf numFmtId="3" fontId="62" fillId="12" borderId="1" xfId="0" applyNumberFormat="1" applyFont="1" applyFill="1" applyBorder="1" applyAlignment="1">
      <alignment horizontal="right" wrapText="1"/>
    </xf>
    <xf numFmtId="1" fontId="62" fillId="12" borderId="1" xfId="0" applyNumberFormat="1" applyFont="1" applyFill="1" applyBorder="1" applyAlignment="1">
      <alignment horizontal="right" wrapText="1"/>
    </xf>
    <xf numFmtId="0" fontId="63" fillId="12" borderId="1" xfId="0" applyFont="1" applyFill="1" applyBorder="1" applyAlignment="1">
      <alignment horizontal="right" wrapText="1"/>
    </xf>
    <xf numFmtId="176" fontId="62" fillId="12" borderId="1" xfId="0" quotePrefix="1" applyNumberFormat="1" applyFont="1" applyFill="1" applyBorder="1" applyAlignment="1">
      <alignment horizontal="right" wrapText="1"/>
    </xf>
  </cellXfs>
  <cellStyles count="3">
    <cellStyle name="Lien hypertexte" xfId="1" builtinId="8"/>
    <cellStyle name="Millier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819150</xdr:colOff>
      <xdr:row>0</xdr:row>
      <xdr:rowOff>104775</xdr:rowOff>
    </xdr:from>
    <xdr:ext cx="5410200" cy="8477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3552825</xdr:colOff>
      <xdr:row>0</xdr:row>
      <xdr:rowOff>66675</xdr:rowOff>
    </xdr:from>
    <xdr:ext cx="3381375" cy="990600"/>
    <xdr:pic>
      <xdr:nvPicPr>
        <xdr:cNvPr id="3" name="image2.jp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4" name="image3.png">
          <a:extLst>
            <a:ext uri="{FF2B5EF4-FFF2-40B4-BE49-F238E27FC236}">
              <a16:creationId xmlns:a16="http://schemas.microsoft.com/office/drawing/2014/main" id="{090AD12F-37AC-4C5A-9A69-0F103F2B1CD2}"/>
            </a:ext>
          </a:extLst>
        </xdr:cNvPr>
        <xdr:cNvPicPr preferRelativeResize="0"/>
      </xdr:nvPicPr>
      <xdr:blipFill>
        <a:blip xmlns:r="http://schemas.openxmlformats.org/officeDocument/2006/relationships" r:embed="rId1" cstate="print"/>
        <a:stretch>
          <a:fillRect/>
        </a:stretch>
      </xdr:blipFill>
      <xdr:spPr>
        <a:xfrm>
          <a:off x="0" y="0"/>
          <a:ext cx="2200275" cy="314325"/>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3" name="image3.png">
          <a:extLst>
            <a:ext uri="{FF2B5EF4-FFF2-40B4-BE49-F238E27FC236}">
              <a16:creationId xmlns:a16="http://schemas.microsoft.com/office/drawing/2014/main" id="{7CB0ADDA-E588-49EB-8D0E-7E9ED3CD8A2F}"/>
            </a:ext>
          </a:extLst>
        </xdr:cNvPr>
        <xdr:cNvPicPr preferRelativeResize="0"/>
      </xdr:nvPicPr>
      <xdr:blipFill>
        <a:blip xmlns:r="http://schemas.openxmlformats.org/officeDocument/2006/relationships" r:embed="rId1" cstate="print"/>
        <a:stretch>
          <a:fillRect/>
        </a:stretch>
      </xdr:blipFill>
      <xdr:spPr>
        <a:xfrm>
          <a:off x="0" y="0"/>
          <a:ext cx="2200275" cy="314325"/>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4" name="image3.png">
          <a:extLst>
            <a:ext uri="{FF2B5EF4-FFF2-40B4-BE49-F238E27FC236}">
              <a16:creationId xmlns:a16="http://schemas.microsoft.com/office/drawing/2014/main" id="{F5FA6C65-AB5D-4771-9F18-1D54966E337F}"/>
            </a:ext>
          </a:extLst>
        </xdr:cNvPr>
        <xdr:cNvPicPr preferRelativeResize="0"/>
      </xdr:nvPicPr>
      <xdr:blipFill>
        <a:blip xmlns:r="http://schemas.openxmlformats.org/officeDocument/2006/relationships" r:embed="rId1" cstate="print"/>
        <a:stretch>
          <a:fillRect/>
        </a:stretch>
      </xdr:blipFill>
      <xdr:spPr>
        <a:xfrm>
          <a:off x="0" y="0"/>
          <a:ext cx="2200275" cy="314325"/>
        </a:xfrm>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4" name="image3.png">
          <a:extLst>
            <a:ext uri="{FF2B5EF4-FFF2-40B4-BE49-F238E27FC236}">
              <a16:creationId xmlns:a16="http://schemas.microsoft.com/office/drawing/2014/main" id="{3FFEE242-88EA-48A1-9548-8285C77A4566}"/>
            </a:ext>
          </a:extLst>
        </xdr:cNvPr>
        <xdr:cNvPicPr preferRelativeResize="0"/>
      </xdr:nvPicPr>
      <xdr:blipFill>
        <a:blip xmlns:r="http://schemas.openxmlformats.org/officeDocument/2006/relationships" r:embed="rId1" cstate="print"/>
        <a:stretch>
          <a:fillRect/>
        </a:stretch>
      </xdr:blipFill>
      <xdr:spPr>
        <a:xfrm>
          <a:off x="0" y="0"/>
          <a:ext cx="2200275" cy="3143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3" name="image3.png">
          <a:extLst>
            <a:ext uri="{FF2B5EF4-FFF2-40B4-BE49-F238E27FC236}">
              <a16:creationId xmlns:a16="http://schemas.microsoft.com/office/drawing/2014/main" id="{A0A795F3-98B7-4852-9E92-A49BE68AC65E}"/>
            </a:ext>
          </a:extLst>
        </xdr:cNvPr>
        <xdr:cNvPicPr preferRelativeResize="0"/>
      </xdr:nvPicPr>
      <xdr:blipFill>
        <a:blip xmlns:r="http://schemas.openxmlformats.org/officeDocument/2006/relationships" r:embed="rId1" cstate="print"/>
        <a:stretch>
          <a:fillRect/>
        </a:stretch>
      </xdr:blipFill>
      <xdr:spPr>
        <a:xfrm>
          <a:off x="0" y="0"/>
          <a:ext cx="2200275" cy="3143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3" name="image3.png">
          <a:extLst>
            <a:ext uri="{FF2B5EF4-FFF2-40B4-BE49-F238E27FC236}">
              <a16:creationId xmlns:a16="http://schemas.microsoft.com/office/drawing/2014/main" id="{68A78923-F353-4ACB-8C49-4CCAE13B22A3}"/>
            </a:ext>
          </a:extLst>
        </xdr:cNvPr>
        <xdr:cNvPicPr preferRelativeResize="0"/>
      </xdr:nvPicPr>
      <xdr:blipFill>
        <a:blip xmlns:r="http://schemas.openxmlformats.org/officeDocument/2006/relationships" r:embed="rId1" cstate="print"/>
        <a:stretch>
          <a:fillRect/>
        </a:stretch>
      </xdr:blipFill>
      <xdr:spPr>
        <a:xfrm>
          <a:off x="0" y="0"/>
          <a:ext cx="2200275" cy="3143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4" name="image3.png">
          <a:extLst>
            <a:ext uri="{FF2B5EF4-FFF2-40B4-BE49-F238E27FC236}">
              <a16:creationId xmlns:a16="http://schemas.microsoft.com/office/drawing/2014/main" id="{321717C9-3565-4644-8346-521D53E56AC8}"/>
            </a:ext>
          </a:extLst>
        </xdr:cNvPr>
        <xdr:cNvPicPr preferRelativeResize="0"/>
      </xdr:nvPicPr>
      <xdr:blipFill>
        <a:blip xmlns:r="http://schemas.openxmlformats.org/officeDocument/2006/relationships" r:embed="rId1" cstate="print"/>
        <a:stretch>
          <a:fillRect/>
        </a:stretch>
      </xdr:blipFill>
      <xdr:spPr>
        <a:xfrm>
          <a:off x="0" y="0"/>
          <a:ext cx="2200275" cy="314325"/>
        </a:xfrm>
        <a:prstGeom prst="rect">
          <a:avLst/>
        </a:prstGeom>
        <a:noFill/>
      </xdr:spPr>
    </xdr:pic>
    <xdr:clientData fLocksWithSheet="0"/>
  </xdr:oneCellAnchor>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2B1A7B93-C590-43FC-9449-623394A796EF}"/>
            </a:ext>
          </a:extLst>
        </xdr:cNvPr>
        <xdr:cNvPicPr preferRelativeResize="0"/>
      </xdr:nvPicPr>
      <xdr:blipFill>
        <a:blip xmlns:r="http://schemas.openxmlformats.org/officeDocument/2006/relationships" r:embed="rId1" cstate="print"/>
        <a:stretch>
          <a:fillRect/>
        </a:stretch>
      </xdr:blipFill>
      <xdr:spPr>
        <a:xfrm>
          <a:off x="0" y="0"/>
          <a:ext cx="2200275" cy="31432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2200275" cy="314325"/>
    <xdr:pic>
      <xdr:nvPicPr>
        <xdr:cNvPr id="3" name="image3.png">
          <a:extLst>
            <a:ext uri="{FF2B5EF4-FFF2-40B4-BE49-F238E27FC236}">
              <a16:creationId xmlns:a16="http://schemas.microsoft.com/office/drawing/2014/main" id="{E29AD8F1-FCDA-4C19-A48D-F79B005CA1C9}"/>
            </a:ext>
          </a:extLst>
        </xdr:cNvPr>
        <xdr:cNvPicPr preferRelativeResize="0"/>
      </xdr:nvPicPr>
      <xdr:blipFill>
        <a:blip xmlns:r="http://schemas.openxmlformats.org/officeDocument/2006/relationships" r:embed="rId1" cstate="print"/>
        <a:stretch>
          <a:fillRect/>
        </a:stretch>
      </xdr:blipFill>
      <xdr:spPr>
        <a:xfrm>
          <a:off x="0" y="0"/>
          <a:ext cx="2200275" cy="31432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2200275" cy="314325"/>
    <xdr:pic>
      <xdr:nvPicPr>
        <xdr:cNvPr id="2" name="image3.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hampioniron.com/corporate-profile/our-management-team/" TargetMode="External"/><Relationship Id="rId13" Type="http://schemas.openxmlformats.org/officeDocument/2006/relationships/hyperlink" Target="https://www.championiron.com/sustainable-development/our-sustainable-development-policies/" TargetMode="External"/><Relationship Id="rId18" Type="http://schemas.openxmlformats.org/officeDocument/2006/relationships/hyperlink" Target="https://www.championiron.com/investors/financial-regulatory-reports/" TargetMode="External"/><Relationship Id="rId3" Type="http://schemas.openxmlformats.org/officeDocument/2006/relationships/hyperlink" Target="https://www.championiron.com/wp-content/uploads/2023/01/champion-irons-constitution-2023.pdf" TargetMode="External"/><Relationship Id="rId21" Type="http://schemas.openxmlformats.org/officeDocument/2006/relationships/drawing" Target="../drawings/drawing2.xml"/><Relationship Id="rId7" Type="http://schemas.openxmlformats.org/officeDocument/2006/relationships/hyperlink" Target="https://www.championiron.com/corporate-profile/our-board-of-directors/" TargetMode="External"/><Relationship Id="rId12" Type="http://schemas.openxmlformats.org/officeDocument/2006/relationships/hyperlink" Target="https://www.championiron.com/sustainable-development/our-sustainable-development-policies/" TargetMode="External"/><Relationship Id="rId17" Type="http://schemas.openxmlformats.org/officeDocument/2006/relationships/hyperlink" Target="https://www.championiron.com/investors/financial-regulatory-reports/" TargetMode="External"/><Relationship Id="rId2" Type="http://schemas.openxmlformats.org/officeDocument/2006/relationships/hyperlink" Target="https://www.championiron.com/corporate-profile/corporate-governance-and-policies/policies/" TargetMode="External"/><Relationship Id="rId16" Type="http://schemas.openxmlformats.org/officeDocument/2006/relationships/hyperlink" Target="https://www.championiron.com/sustainable-development/modern-slavery-statements/" TargetMode="External"/><Relationship Id="rId20" Type="http://schemas.openxmlformats.org/officeDocument/2006/relationships/hyperlink" Target="https://www.championiron.com/investors/financial-regulatory-reports/" TargetMode="External"/><Relationship Id="rId1" Type="http://schemas.openxmlformats.org/officeDocument/2006/relationships/hyperlink" Target="https://www.championiron.com/corporate-profile/corporate-governance-and-policies/corporate-governance-statement/" TargetMode="External"/><Relationship Id="rId6" Type="http://schemas.openxmlformats.org/officeDocument/2006/relationships/hyperlink" Target="https://mineraiferquebec.com/contact/?lang=en" TargetMode="External"/><Relationship Id="rId11" Type="http://schemas.openxmlformats.org/officeDocument/2006/relationships/hyperlink" Target="https://www.championiron.com/sustainable-development/our-sustainable-development-policies/" TargetMode="External"/><Relationship Id="rId5" Type="http://schemas.openxmlformats.org/officeDocument/2006/relationships/hyperlink" Target="https://www.championiron.com/sustainable-development/integrated-structure/" TargetMode="External"/><Relationship Id="rId15" Type="http://schemas.openxmlformats.org/officeDocument/2006/relationships/hyperlink" Target="https://www.championiron.com/sustainable-development/sustainable-development-report/" TargetMode="External"/><Relationship Id="rId10" Type="http://schemas.openxmlformats.org/officeDocument/2006/relationships/hyperlink" Target="https://www.championiron.com/sustainable-development/our-sustainable-development-policies/" TargetMode="External"/><Relationship Id="rId19" Type="http://schemas.openxmlformats.org/officeDocument/2006/relationships/hyperlink" Target="https://www.championiron.com/investors/financial-regulatory-reports/" TargetMode="External"/><Relationship Id="rId4" Type="http://schemas.openxmlformats.org/officeDocument/2006/relationships/hyperlink" Target="https://www.championiron.com/wp-content/uploads/2025/05/2025-01-29-champion-whistleblower-policy-final.pdf" TargetMode="External"/><Relationship Id="rId9" Type="http://schemas.openxmlformats.org/officeDocument/2006/relationships/hyperlink" Target="https://www.championiron.com/project-portfolio/" TargetMode="External"/><Relationship Id="rId14" Type="http://schemas.openxmlformats.org/officeDocument/2006/relationships/hyperlink" Target="https://www.championiron.com/sustainable-development/our-sustainable-development-polici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hampioniron.com/sustainability-governance/" TargetMode="External"/><Relationship Id="rId3" Type="http://schemas.openxmlformats.org/officeDocument/2006/relationships/hyperlink" Target="https://www.championiron.com/wp-content/uploads/2022/12/cia-modern-slavery-statement-2021-vf.pdf" TargetMode="External"/><Relationship Id="rId7" Type="http://schemas.openxmlformats.org/officeDocument/2006/relationships/hyperlink" Target="https://www.championiron.com/wp-content/uploads/2025/05/2025-01-29-champion-tax-policy-final.pdf" TargetMode="External"/><Relationship Id="rId2" Type="http://schemas.openxmlformats.org/officeDocument/2006/relationships/hyperlink" Target="https://www.championiron.com/wp-content/uploads/2022/12/cia-modern-slavery-statement-2021-vf.pdf" TargetMode="External"/><Relationship Id="rId1" Type="http://schemas.openxmlformats.org/officeDocument/2006/relationships/hyperlink" Target="https://www.championiron.com/wp-content/uploads/2021/07/sustainable-development-harassment-and-discrimination-prevention-quebec-iron-ore.pdf" TargetMode="External"/><Relationship Id="rId6" Type="http://schemas.openxmlformats.org/officeDocument/2006/relationships/hyperlink" Target="https://www.championiron.com/wp-content/uploads/2025/05/2025-01-29-champion-tax-policy-final.pdf" TargetMode="External"/><Relationship Id="rId5" Type="http://schemas.openxmlformats.org/officeDocument/2006/relationships/hyperlink" Target="https://www.championiron.com/wp-content/uploads/2025/05/2025-01-29-champion-tax-policy-final.pdf" TargetMode="External"/><Relationship Id="rId4" Type="http://schemas.openxmlformats.org/officeDocument/2006/relationships/hyperlink" Target="https://www.championiron.com/wp-content/uploads/2021/07/policy-human-rights-3.pdf"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sheetPr>
  <dimension ref="A1:Z980"/>
  <sheetViews>
    <sheetView showGridLines="0" topLeftCell="A7" zoomScale="76" workbookViewId="0">
      <selection activeCell="AC10" sqref="AC10"/>
    </sheetView>
  </sheetViews>
  <sheetFormatPr baseColWidth="10" defaultColWidth="11.25" defaultRowHeight="15" customHeight="1"/>
  <cols>
    <col min="1" max="1" width="11.08203125" customWidth="1"/>
    <col min="2" max="2" width="10.5" customWidth="1"/>
    <col min="3" max="3" width="27.75" customWidth="1"/>
    <col min="4" max="4" width="8.5" customWidth="1"/>
    <col min="5" max="5" width="72.75" customWidth="1"/>
    <col min="6" max="6" width="18.33203125" customWidth="1"/>
    <col min="7" max="7" width="11.08203125" customWidth="1"/>
    <col min="8" max="8" width="10.5" customWidth="1"/>
    <col min="9" max="26" width="10.5" hidden="1"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15.75" customHeight="1">
      <c r="A2" s="1"/>
      <c r="B2" s="1"/>
      <c r="C2" s="1"/>
      <c r="D2" s="1"/>
      <c r="E2" s="1"/>
      <c r="F2" s="1"/>
      <c r="G2" s="1"/>
      <c r="H2" s="1"/>
      <c r="I2" s="1"/>
      <c r="J2" s="1"/>
      <c r="K2" s="1"/>
      <c r="L2" s="1"/>
      <c r="M2" s="1"/>
      <c r="N2" s="1"/>
      <c r="O2" s="1"/>
      <c r="P2" s="1"/>
      <c r="Q2" s="1"/>
      <c r="R2" s="1"/>
      <c r="S2" s="1"/>
      <c r="T2" s="1"/>
      <c r="U2" s="1"/>
      <c r="V2" s="1"/>
      <c r="W2" s="1"/>
      <c r="X2" s="1"/>
      <c r="Y2" s="1"/>
      <c r="Z2" s="1"/>
    </row>
    <row r="3" spans="1:26" ht="15.75" customHeight="1">
      <c r="A3" s="1"/>
      <c r="B3" s="1"/>
      <c r="C3" s="1"/>
      <c r="D3" s="1"/>
      <c r="E3" s="1"/>
      <c r="F3" s="1"/>
      <c r="G3" s="1"/>
      <c r="H3" s="1"/>
      <c r="I3" s="1"/>
      <c r="J3" s="1"/>
      <c r="K3" s="1"/>
      <c r="L3" s="1"/>
      <c r="M3" s="1"/>
      <c r="N3" s="1"/>
      <c r="O3" s="1"/>
      <c r="P3" s="1"/>
      <c r="Q3" s="1"/>
      <c r="R3" s="1"/>
      <c r="S3" s="1"/>
      <c r="T3" s="1"/>
      <c r="U3" s="1"/>
      <c r="V3" s="1"/>
      <c r="W3" s="1"/>
      <c r="X3" s="1"/>
      <c r="Y3" s="1"/>
      <c r="Z3" s="1"/>
    </row>
    <row r="4" spans="1:26" ht="15.75" customHeight="1">
      <c r="A4" s="1"/>
      <c r="B4" s="1"/>
      <c r="C4" s="1"/>
      <c r="D4" s="1"/>
      <c r="E4" s="1"/>
      <c r="F4" s="1"/>
      <c r="G4" s="1"/>
      <c r="H4" s="1"/>
      <c r="I4" s="1"/>
      <c r="J4" s="1"/>
      <c r="K4" s="1"/>
      <c r="L4" s="1"/>
      <c r="M4" s="1"/>
      <c r="N4" s="1"/>
      <c r="O4" s="1"/>
      <c r="P4" s="1"/>
      <c r="Q4" s="1"/>
      <c r="R4" s="1"/>
      <c r="S4" s="1"/>
      <c r="T4" s="1"/>
      <c r="U4" s="1"/>
      <c r="V4" s="1"/>
      <c r="W4" s="1"/>
      <c r="X4" s="1"/>
      <c r="Y4" s="1"/>
      <c r="Z4" s="1"/>
    </row>
    <row r="5" spans="1:26" ht="15.75" customHeight="1">
      <c r="A5" s="1"/>
      <c r="B5" s="1"/>
      <c r="C5" s="1"/>
      <c r="D5" s="1"/>
      <c r="E5" s="1"/>
      <c r="F5" s="1"/>
      <c r="G5" s="1"/>
      <c r="H5" s="1"/>
      <c r="I5" s="1"/>
      <c r="J5" s="1"/>
      <c r="K5" s="1"/>
      <c r="L5" s="1"/>
      <c r="M5" s="1"/>
      <c r="N5" s="1"/>
      <c r="O5" s="1"/>
      <c r="P5" s="1"/>
      <c r="Q5" s="1"/>
      <c r="R5" s="1"/>
      <c r="S5" s="1"/>
      <c r="T5" s="1"/>
      <c r="U5" s="1"/>
      <c r="V5" s="1"/>
      <c r="W5" s="1"/>
      <c r="X5" s="1"/>
      <c r="Y5" s="1"/>
      <c r="Z5" s="1"/>
    </row>
    <row r="6" spans="1:26" ht="15.75" customHeight="1">
      <c r="A6" s="1"/>
      <c r="B6" s="1"/>
      <c r="C6" s="1"/>
      <c r="D6" s="1"/>
      <c r="E6" s="1"/>
      <c r="F6" s="1"/>
      <c r="G6" s="1"/>
      <c r="H6" s="1"/>
      <c r="I6" s="1"/>
      <c r="J6" s="1"/>
      <c r="K6" s="1"/>
      <c r="L6" s="1"/>
      <c r="M6" s="1"/>
      <c r="N6" s="1"/>
      <c r="O6" s="1"/>
      <c r="P6" s="1"/>
      <c r="Q6" s="1"/>
      <c r="R6" s="1"/>
      <c r="S6" s="1"/>
      <c r="T6" s="1"/>
      <c r="U6" s="1"/>
      <c r="V6" s="1"/>
      <c r="W6" s="1"/>
      <c r="X6" s="1"/>
      <c r="Y6" s="1"/>
      <c r="Z6" s="1"/>
    </row>
    <row r="7" spans="1:26" ht="29.25" customHeight="1">
      <c r="A7" s="2"/>
      <c r="B7" s="2"/>
      <c r="C7" s="2"/>
      <c r="D7" s="2"/>
      <c r="E7" s="3" t="s">
        <v>0</v>
      </c>
      <c r="F7" s="313" t="s">
        <v>1</v>
      </c>
      <c r="G7" s="2"/>
      <c r="H7" s="2"/>
      <c r="I7" s="2"/>
      <c r="J7" s="2"/>
      <c r="K7" s="2"/>
      <c r="L7" s="2"/>
      <c r="M7" s="2"/>
      <c r="N7" s="2"/>
      <c r="O7" s="2"/>
      <c r="P7" s="2"/>
      <c r="Q7" s="2"/>
      <c r="R7" s="2"/>
      <c r="S7" s="2"/>
      <c r="T7" s="2"/>
      <c r="U7" s="2"/>
      <c r="V7" s="2"/>
      <c r="W7" s="2"/>
      <c r="X7" s="2"/>
      <c r="Y7" s="2"/>
      <c r="Z7" s="2"/>
    </row>
    <row r="8" spans="1:26" ht="15.75" customHeight="1">
      <c r="A8" s="1"/>
      <c r="B8" s="1"/>
      <c r="C8" s="1"/>
      <c r="D8" s="1"/>
      <c r="E8" s="4"/>
      <c r="F8" s="5"/>
      <c r="G8" s="1"/>
      <c r="H8" s="1"/>
      <c r="I8" s="1"/>
      <c r="J8" s="1"/>
      <c r="K8" s="1"/>
      <c r="L8" s="1"/>
      <c r="M8" s="1"/>
      <c r="N8" s="1"/>
      <c r="O8" s="1"/>
      <c r="P8" s="1"/>
      <c r="Q8" s="1"/>
      <c r="R8" s="1"/>
      <c r="S8" s="1"/>
      <c r="T8" s="1"/>
      <c r="U8" s="1"/>
      <c r="V8" s="1"/>
      <c r="W8" s="1"/>
      <c r="X8" s="1"/>
      <c r="Y8" s="1"/>
      <c r="Z8" s="1"/>
    </row>
    <row r="9" spans="1:26" ht="63.75" customHeight="1">
      <c r="A9" s="1"/>
      <c r="B9" s="363" t="s">
        <v>2</v>
      </c>
      <c r="C9" s="364"/>
      <c r="D9" s="364"/>
      <c r="E9" s="364"/>
      <c r="F9" s="6"/>
      <c r="G9" s="1"/>
      <c r="H9" s="1"/>
      <c r="I9" s="1"/>
      <c r="J9" s="1"/>
      <c r="K9" s="1"/>
      <c r="L9" s="1"/>
      <c r="M9" s="1"/>
      <c r="N9" s="1"/>
      <c r="O9" s="1"/>
      <c r="P9" s="1"/>
      <c r="Q9" s="1"/>
      <c r="R9" s="1"/>
      <c r="S9" s="1"/>
      <c r="T9" s="1"/>
      <c r="U9" s="1"/>
      <c r="V9" s="1"/>
      <c r="W9" s="1"/>
      <c r="X9" s="1"/>
      <c r="Y9" s="1"/>
      <c r="Z9" s="1"/>
    </row>
    <row r="10" spans="1:26" ht="179.25" customHeight="1">
      <c r="A10" s="1"/>
      <c r="B10" s="365" t="s">
        <v>3</v>
      </c>
      <c r="C10" s="364"/>
      <c r="D10" s="364"/>
      <c r="E10" s="364"/>
      <c r="F10" s="364"/>
      <c r="G10" s="1"/>
      <c r="H10" s="1"/>
      <c r="I10" s="1"/>
      <c r="J10" s="1"/>
      <c r="K10" s="1"/>
      <c r="L10" s="1"/>
      <c r="M10" s="1"/>
      <c r="N10" s="1"/>
      <c r="O10" s="1"/>
      <c r="P10" s="1"/>
      <c r="Q10" s="1"/>
      <c r="R10" s="1"/>
      <c r="S10" s="1"/>
      <c r="T10" s="1"/>
      <c r="U10" s="1"/>
      <c r="V10" s="1"/>
      <c r="W10" s="1"/>
      <c r="X10" s="1"/>
      <c r="Y10" s="1"/>
      <c r="Z10" s="1"/>
    </row>
    <row r="11" spans="1:26" ht="41.25" customHeight="1">
      <c r="A11" s="1"/>
      <c r="B11" s="120" t="s">
        <v>4</v>
      </c>
      <c r="C11" s="121"/>
      <c r="D11" s="121"/>
      <c r="E11" s="121"/>
      <c r="F11" s="121"/>
      <c r="G11" s="1"/>
      <c r="H11" s="1"/>
      <c r="I11" s="1"/>
      <c r="J11" s="1"/>
      <c r="K11" s="1"/>
      <c r="L11" s="1"/>
      <c r="M11" s="1"/>
      <c r="N11" s="1"/>
      <c r="O11" s="1"/>
      <c r="P11" s="1"/>
      <c r="Q11" s="1"/>
      <c r="R11" s="1"/>
      <c r="S11" s="1"/>
      <c r="T11" s="1"/>
      <c r="U11" s="1"/>
      <c r="V11" s="1"/>
      <c r="W11" s="1"/>
      <c r="X11" s="1"/>
      <c r="Y11" s="1"/>
      <c r="Z11" s="1"/>
    </row>
    <row r="12" spans="1:26"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34.5" customHeight="1">
      <c r="A13" s="1"/>
      <c r="B13" s="7"/>
      <c r="C13" s="8" t="s">
        <v>5</v>
      </c>
      <c r="D13" s="9"/>
      <c r="E13" s="8" t="s">
        <v>6</v>
      </c>
      <c r="F13" s="1"/>
      <c r="G13" s="1"/>
      <c r="H13" s="1"/>
      <c r="I13" s="1"/>
      <c r="J13" s="1"/>
      <c r="K13" s="1"/>
      <c r="L13" s="1"/>
      <c r="M13" s="1"/>
      <c r="N13" s="1"/>
      <c r="O13" s="1"/>
      <c r="P13" s="1"/>
      <c r="Q13" s="1"/>
      <c r="R13" s="1"/>
      <c r="S13" s="1"/>
      <c r="T13" s="1"/>
      <c r="U13" s="1"/>
      <c r="V13" s="1"/>
      <c r="W13" s="1"/>
      <c r="X13" s="1"/>
      <c r="Y13" s="1"/>
      <c r="Z13" s="1"/>
    </row>
    <row r="14" spans="1:26" ht="32.25" customHeight="1">
      <c r="A14" s="10"/>
      <c r="B14" s="7"/>
      <c r="C14" s="8" t="s">
        <v>7</v>
      </c>
      <c r="D14" s="9"/>
      <c r="E14" s="8" t="s">
        <v>8</v>
      </c>
      <c r="F14" s="1"/>
      <c r="G14" s="1"/>
      <c r="H14" s="1"/>
      <c r="I14" s="1"/>
      <c r="J14" s="1"/>
      <c r="K14" s="1"/>
      <c r="L14" s="1"/>
      <c r="M14" s="1"/>
      <c r="N14" s="1"/>
      <c r="O14" s="1"/>
      <c r="P14" s="1"/>
      <c r="Q14" s="1"/>
      <c r="R14" s="1"/>
      <c r="S14" s="1"/>
      <c r="T14" s="1"/>
      <c r="U14" s="1"/>
      <c r="V14" s="1"/>
      <c r="W14" s="1"/>
      <c r="X14" s="1"/>
      <c r="Y14" s="1"/>
      <c r="Z14" s="1"/>
    </row>
    <row r="15" spans="1:26" ht="32.25" customHeight="1">
      <c r="A15" s="10"/>
      <c r="B15" s="7"/>
      <c r="C15" s="8" t="s">
        <v>9</v>
      </c>
      <c r="D15" s="9"/>
      <c r="E15" s="8" t="s">
        <v>10</v>
      </c>
      <c r="F15" s="1"/>
      <c r="G15" s="1"/>
      <c r="H15" s="1"/>
      <c r="I15" s="1"/>
      <c r="J15" s="1"/>
      <c r="K15" s="1"/>
      <c r="L15" s="1"/>
      <c r="M15" s="1"/>
      <c r="N15" s="1"/>
      <c r="O15" s="1"/>
      <c r="P15" s="1"/>
      <c r="Q15" s="1"/>
      <c r="R15" s="1"/>
      <c r="S15" s="1"/>
      <c r="T15" s="1"/>
      <c r="U15" s="1"/>
      <c r="V15" s="1"/>
      <c r="W15" s="1"/>
      <c r="X15" s="1"/>
      <c r="Y15" s="1"/>
      <c r="Z15" s="1"/>
    </row>
    <row r="16" spans="1:26" ht="32.25" customHeight="1">
      <c r="A16" s="10"/>
      <c r="B16" s="7"/>
      <c r="C16" s="8" t="s">
        <v>11</v>
      </c>
      <c r="D16" s="9"/>
      <c r="E16" s="8" t="s">
        <v>12</v>
      </c>
      <c r="F16" s="1"/>
      <c r="G16" s="1"/>
      <c r="H16" s="1"/>
      <c r="I16" s="1"/>
      <c r="J16" s="1"/>
      <c r="K16" s="1"/>
      <c r="L16" s="1"/>
      <c r="M16" s="1"/>
      <c r="N16" s="1"/>
      <c r="O16" s="1"/>
      <c r="P16" s="1"/>
      <c r="Q16" s="1"/>
      <c r="R16" s="1"/>
      <c r="S16" s="1"/>
      <c r="T16" s="1"/>
      <c r="U16" s="1"/>
      <c r="V16" s="1"/>
      <c r="W16" s="1"/>
      <c r="X16" s="1"/>
      <c r="Y16" s="1"/>
      <c r="Z16" s="1"/>
    </row>
    <row r="17" spans="1:26" ht="32.25" customHeight="1">
      <c r="A17" s="10"/>
      <c r="B17" s="7"/>
      <c r="C17" s="9"/>
      <c r="D17" s="9"/>
      <c r="E17" s="8" t="s">
        <v>13</v>
      </c>
      <c r="F17" s="1"/>
      <c r="G17" s="1"/>
      <c r="H17" s="1"/>
      <c r="I17" s="1"/>
      <c r="J17" s="1"/>
      <c r="K17" s="1"/>
      <c r="L17" s="1"/>
      <c r="M17" s="1"/>
      <c r="N17" s="1"/>
      <c r="O17" s="1"/>
      <c r="P17" s="1"/>
      <c r="Q17" s="1"/>
      <c r="R17" s="1"/>
      <c r="S17" s="1"/>
      <c r="T17" s="1"/>
      <c r="U17" s="1"/>
      <c r="V17" s="1"/>
      <c r="W17" s="1"/>
      <c r="X17" s="1"/>
      <c r="Y17" s="1"/>
      <c r="Z17" s="1"/>
    </row>
    <row r="18" spans="1:26" ht="32.25" customHeight="1">
      <c r="A18" s="10"/>
      <c r="B18" s="7"/>
      <c r="C18" s="9"/>
      <c r="D18" s="9"/>
      <c r="E18" s="8" t="s">
        <v>14</v>
      </c>
      <c r="F18" s="1"/>
      <c r="G18" s="1"/>
      <c r="H18" s="1"/>
      <c r="I18" s="1"/>
      <c r="J18" s="1"/>
      <c r="K18" s="1"/>
      <c r="L18" s="1"/>
      <c r="M18" s="1"/>
      <c r="N18" s="1"/>
      <c r="O18" s="1"/>
      <c r="P18" s="1"/>
      <c r="Q18" s="1"/>
      <c r="R18" s="1"/>
      <c r="S18" s="1"/>
      <c r="T18" s="1"/>
      <c r="U18" s="1"/>
      <c r="V18" s="1"/>
      <c r="W18" s="1"/>
      <c r="X18" s="1"/>
      <c r="Y18" s="1"/>
      <c r="Z18" s="1"/>
    </row>
    <row r="19" spans="1:26" ht="32.25" customHeight="1">
      <c r="A19" s="10"/>
      <c r="B19" s="7"/>
      <c r="C19" s="9"/>
      <c r="D19" s="9"/>
      <c r="E19" s="8" t="s">
        <v>15</v>
      </c>
      <c r="F19" s="1"/>
      <c r="G19" s="1"/>
      <c r="H19" s="1"/>
      <c r="I19" s="1"/>
      <c r="J19" s="1"/>
      <c r="K19" s="1"/>
      <c r="L19" s="1"/>
      <c r="M19" s="1"/>
      <c r="N19" s="1"/>
      <c r="O19" s="1"/>
      <c r="P19" s="1"/>
      <c r="Q19" s="1"/>
      <c r="R19" s="1"/>
      <c r="S19" s="1"/>
      <c r="T19" s="1"/>
      <c r="U19" s="1"/>
      <c r="V19" s="1"/>
      <c r="W19" s="1"/>
      <c r="X19" s="1"/>
      <c r="Y19" s="1"/>
      <c r="Z19" s="1"/>
    </row>
    <row r="20" spans="1:26" ht="32.25" customHeight="1">
      <c r="A20" s="10"/>
      <c r="B20" s="7"/>
      <c r="C20" s="9"/>
      <c r="D20" s="9"/>
      <c r="E20" s="8" t="s">
        <v>16</v>
      </c>
      <c r="F20" s="1"/>
      <c r="G20" s="1"/>
      <c r="H20" s="1"/>
      <c r="I20" s="1"/>
      <c r="J20" s="1"/>
      <c r="K20" s="1"/>
      <c r="L20" s="1"/>
      <c r="M20" s="1"/>
      <c r="N20" s="1"/>
      <c r="O20" s="1"/>
      <c r="P20" s="1"/>
      <c r="Q20" s="1"/>
      <c r="R20" s="1"/>
      <c r="S20" s="1"/>
      <c r="T20" s="1"/>
      <c r="U20" s="1"/>
      <c r="V20" s="1"/>
      <c r="W20" s="1"/>
      <c r="X20" s="1"/>
      <c r="Y20" s="1"/>
      <c r="Z20" s="1"/>
    </row>
    <row r="21" spans="1:26" ht="32.25" customHeight="1">
      <c r="A21" s="10"/>
      <c r="B21" s="7"/>
      <c r="C21" s="9"/>
      <c r="D21" s="9"/>
      <c r="E21" s="8" t="s">
        <v>17</v>
      </c>
      <c r="F21" s="1"/>
      <c r="G21" s="1"/>
      <c r="H21" s="1"/>
      <c r="I21" s="1"/>
      <c r="J21" s="1"/>
      <c r="K21" s="1"/>
      <c r="L21" s="1"/>
      <c r="M21" s="1"/>
      <c r="N21" s="1"/>
      <c r="O21" s="1"/>
      <c r="P21" s="1"/>
      <c r="Q21" s="1"/>
      <c r="R21" s="1"/>
      <c r="S21" s="1"/>
      <c r="T21" s="1"/>
      <c r="U21" s="1"/>
      <c r="V21" s="1"/>
      <c r="W21" s="1"/>
      <c r="X21" s="1"/>
      <c r="Y21" s="1"/>
      <c r="Z21" s="1"/>
    </row>
    <row r="22" spans="1:26" ht="32.25" customHeight="1">
      <c r="A22" s="10"/>
      <c r="B22" s="7"/>
      <c r="C22" s="9"/>
      <c r="D22" s="9"/>
      <c r="E22" s="8" t="s">
        <v>18</v>
      </c>
      <c r="F22" s="1"/>
      <c r="G22" s="1"/>
      <c r="H22" s="1"/>
      <c r="I22" s="1"/>
      <c r="J22" s="1"/>
      <c r="K22" s="1"/>
      <c r="L22" s="1"/>
      <c r="M22" s="1"/>
      <c r="N22" s="1"/>
      <c r="O22" s="1"/>
      <c r="P22" s="1"/>
      <c r="Q22" s="1"/>
      <c r="R22" s="1"/>
      <c r="S22" s="1"/>
      <c r="T22" s="1"/>
      <c r="U22" s="1"/>
      <c r="V22" s="1"/>
      <c r="W22" s="1"/>
      <c r="X22" s="1"/>
      <c r="Y22" s="1"/>
      <c r="Z22" s="1"/>
    </row>
    <row r="23" spans="1:26" ht="32.25" customHeight="1">
      <c r="A23" s="10"/>
      <c r="B23" s="7"/>
      <c r="C23" s="9"/>
      <c r="D23" s="9"/>
      <c r="E23" s="8" t="s">
        <v>19</v>
      </c>
      <c r="F23" s="1"/>
      <c r="G23" s="1"/>
      <c r="H23" s="1"/>
      <c r="I23" s="1"/>
      <c r="J23" s="1"/>
      <c r="K23" s="1"/>
      <c r="L23" s="1"/>
      <c r="M23" s="1"/>
      <c r="N23" s="1"/>
      <c r="O23" s="1"/>
      <c r="P23" s="1"/>
      <c r="Q23" s="1"/>
      <c r="R23" s="1"/>
      <c r="S23" s="1"/>
      <c r="T23" s="1"/>
      <c r="U23" s="1"/>
      <c r="V23" s="1"/>
      <c r="W23" s="1"/>
      <c r="X23" s="1"/>
      <c r="Y23" s="1"/>
      <c r="Z23" s="1"/>
    </row>
    <row r="24" spans="1:26" ht="32.25" customHeight="1">
      <c r="A24" s="10"/>
      <c r="B24" s="7"/>
      <c r="C24" s="9"/>
      <c r="D24" s="9"/>
      <c r="E24" s="8" t="s">
        <v>20</v>
      </c>
      <c r="F24" s="1"/>
      <c r="G24" s="1"/>
      <c r="H24" s="1"/>
      <c r="I24" s="1"/>
      <c r="J24" s="1"/>
      <c r="K24" s="1"/>
      <c r="L24" s="1"/>
      <c r="M24" s="1"/>
      <c r="N24" s="1"/>
      <c r="O24" s="1"/>
      <c r="P24" s="1"/>
      <c r="Q24" s="1"/>
      <c r="R24" s="1"/>
      <c r="S24" s="1"/>
      <c r="T24" s="1"/>
      <c r="U24" s="1"/>
      <c r="V24" s="1"/>
      <c r="W24" s="1"/>
      <c r="X24" s="1"/>
      <c r="Y24" s="1"/>
      <c r="Z24" s="1"/>
    </row>
    <row r="25" spans="1:26" ht="32.25" customHeight="1">
      <c r="A25" s="10"/>
      <c r="B25" s="7"/>
      <c r="C25" s="7"/>
      <c r="D25" s="7"/>
      <c r="E25" s="7"/>
      <c r="F25" s="1"/>
      <c r="G25" s="1"/>
      <c r="H25" s="1"/>
      <c r="I25" s="1"/>
      <c r="J25" s="1"/>
      <c r="K25" s="1"/>
      <c r="L25" s="1"/>
      <c r="M25" s="1"/>
      <c r="N25" s="1"/>
      <c r="O25" s="1"/>
      <c r="P25" s="1"/>
      <c r="Q25" s="1"/>
      <c r="R25" s="1"/>
      <c r="S25" s="1"/>
      <c r="T25" s="1"/>
      <c r="U25" s="1"/>
      <c r="V25" s="1"/>
      <c r="W25" s="1"/>
      <c r="X25" s="1"/>
      <c r="Y25" s="1"/>
      <c r="Z25" s="1"/>
    </row>
    <row r="26" spans="1:26" ht="32.25" customHeight="1">
      <c r="A26" s="10"/>
      <c r="B26" s="7"/>
      <c r="C26" s="7"/>
      <c r="D26" s="7"/>
      <c r="E26" s="7"/>
      <c r="F26" s="1"/>
      <c r="G26" s="1"/>
      <c r="H26" s="1"/>
      <c r="I26" s="1"/>
      <c r="J26" s="1"/>
      <c r="K26" s="1"/>
      <c r="L26" s="1"/>
      <c r="M26" s="1"/>
      <c r="N26" s="1"/>
      <c r="O26" s="1"/>
      <c r="P26" s="1"/>
      <c r="Q26" s="1"/>
      <c r="R26" s="1"/>
      <c r="S26" s="1"/>
      <c r="T26" s="1"/>
      <c r="U26" s="1"/>
      <c r="V26" s="1"/>
      <c r="W26" s="1"/>
      <c r="X26" s="1"/>
      <c r="Y26" s="1"/>
      <c r="Z26" s="1"/>
    </row>
    <row r="27" spans="1:26" ht="32.25" customHeight="1">
      <c r="A27" s="10"/>
      <c r="B27" s="1"/>
      <c r="C27" s="1"/>
      <c r="D27" s="11"/>
      <c r="E27" s="1"/>
      <c r="F27" s="1"/>
      <c r="G27" s="1"/>
      <c r="H27" s="1"/>
      <c r="I27" s="1"/>
      <c r="J27" s="1"/>
      <c r="K27" s="1"/>
      <c r="L27" s="1"/>
      <c r="M27" s="1"/>
      <c r="N27" s="1"/>
      <c r="O27" s="1"/>
      <c r="P27" s="1"/>
      <c r="Q27" s="1"/>
      <c r="R27" s="1"/>
      <c r="S27" s="1"/>
      <c r="T27" s="1"/>
      <c r="U27" s="1"/>
      <c r="V27" s="1"/>
      <c r="W27" s="1"/>
      <c r="X27" s="1"/>
      <c r="Y27" s="1"/>
      <c r="Z27" s="1"/>
    </row>
    <row r="28" spans="1:26" ht="32.25" customHeight="1">
      <c r="A28" s="1"/>
      <c r="B28" s="1"/>
      <c r="C28" s="1"/>
      <c r="D28" s="11"/>
      <c r="E28" s="1"/>
      <c r="F28" s="1"/>
      <c r="G28" s="1"/>
      <c r="H28" s="1"/>
      <c r="I28" s="1"/>
      <c r="J28" s="1"/>
      <c r="K28" s="1"/>
      <c r="L28" s="1"/>
      <c r="M28" s="1"/>
      <c r="N28" s="1"/>
      <c r="O28" s="1"/>
      <c r="P28" s="1"/>
      <c r="Q28" s="1"/>
      <c r="R28" s="1"/>
      <c r="S28" s="1"/>
      <c r="T28" s="1"/>
      <c r="U28" s="1"/>
      <c r="V28" s="1"/>
      <c r="W28" s="1"/>
      <c r="X28" s="1"/>
      <c r="Y28" s="1"/>
      <c r="Z28" s="1"/>
    </row>
    <row r="29" spans="1:26" ht="32.25" customHeight="1">
      <c r="A29" s="1"/>
      <c r="B29" s="1"/>
      <c r="C29" s="12"/>
      <c r="D29" s="1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1"/>
      <c r="D30" s="11"/>
      <c r="E30" s="1"/>
      <c r="F30" s="1"/>
      <c r="G30" s="1"/>
      <c r="H30" s="1"/>
      <c r="I30" s="1"/>
      <c r="J30" s="1"/>
      <c r="K30" s="1"/>
      <c r="L30" s="1"/>
      <c r="M30" s="1"/>
      <c r="N30" s="1"/>
      <c r="O30" s="1"/>
      <c r="P30" s="1"/>
      <c r="Q30" s="1"/>
      <c r="R30" s="1"/>
      <c r="S30" s="1"/>
      <c r="T30" s="1"/>
      <c r="U30" s="1"/>
      <c r="V30" s="1"/>
      <c r="W30" s="1"/>
      <c r="X30" s="1"/>
      <c r="Y30" s="1"/>
      <c r="Z30" s="1"/>
    </row>
    <row r="31" spans="1:26" ht="15.75" hidden="1" customHeight="1">
      <c r="A31" s="1"/>
      <c r="B31" s="1"/>
      <c r="C31" s="11"/>
      <c r="D31" s="11"/>
      <c r="E31" s="1"/>
      <c r="F31" s="1"/>
      <c r="G31" s="1"/>
      <c r="H31" s="1"/>
      <c r="I31" s="1"/>
      <c r="J31" s="1"/>
      <c r="K31" s="1"/>
      <c r="L31" s="1"/>
      <c r="M31" s="1"/>
      <c r="N31" s="1"/>
      <c r="O31" s="1"/>
      <c r="P31" s="1"/>
      <c r="Q31" s="1"/>
      <c r="R31" s="1"/>
      <c r="S31" s="1"/>
      <c r="T31" s="1"/>
      <c r="U31" s="1"/>
      <c r="V31" s="1"/>
      <c r="W31" s="1"/>
      <c r="X31" s="1"/>
      <c r="Y31" s="1"/>
      <c r="Z31" s="1"/>
    </row>
    <row r="32" spans="1:26" ht="15.75" hidden="1" customHeight="1">
      <c r="A32" s="1"/>
      <c r="B32" s="1"/>
      <c r="C32" s="11"/>
      <c r="D32" s="11"/>
      <c r="E32" s="1"/>
      <c r="F32" s="1"/>
      <c r="G32" s="1"/>
      <c r="H32" s="1"/>
      <c r="I32" s="1"/>
      <c r="J32" s="1"/>
      <c r="K32" s="1"/>
      <c r="L32" s="1"/>
      <c r="M32" s="1"/>
      <c r="N32" s="1"/>
      <c r="O32" s="1"/>
      <c r="P32" s="1"/>
      <c r="Q32" s="1"/>
      <c r="R32" s="1"/>
      <c r="S32" s="1"/>
      <c r="T32" s="1"/>
      <c r="U32" s="1"/>
      <c r="V32" s="1"/>
      <c r="W32" s="1"/>
      <c r="X32" s="1"/>
      <c r="Y32" s="1"/>
      <c r="Z32" s="1"/>
    </row>
    <row r="33" spans="1:26" ht="15.75" hidden="1"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hidden="1"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hidden="1"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hidden="1"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hidden="1"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hidden="1"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hidden="1"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hidden="1"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hidden="1"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hidden="1"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hidden="1"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hidden="1"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hidden="1"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hidden="1"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hidden="1"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hidden="1"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hidden="1"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hidden="1"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hidden="1"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hidden="1"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hidden="1"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hidden="1"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hidden="1"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hidden="1"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hidden="1"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hidden="1"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hidden="1"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hidden="1"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hidden="1"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hidden="1"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hidden="1"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hidden="1"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hidden="1"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hidden="1"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hidden="1"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hidden="1"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hidden="1"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hidden="1"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hidden="1"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hidden="1"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hidden="1"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hidden="1"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hidden="1"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hidden="1"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hidden="1"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hidden="1"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hidden="1"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hidden="1"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hidden="1"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hidden="1"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hidden="1"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hidden="1"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hidden="1"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hidden="1"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hidden="1"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hidden="1"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hidden="1"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hidden="1"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hidden="1"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hidden="1"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hidden="1"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hidden="1"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hidden="1"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hidden="1"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hidden="1"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hidden="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hidden="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hidden="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hidden="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hidden="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hidden="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hidden="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hidden="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hidden="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hidden="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hidden="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hidden="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hidden="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hidden="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hidden="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hidden="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hidden="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hidden="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hidden="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hidden="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hidden="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hidden="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hidden="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hidden="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hidden="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hidden="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hidden="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hidden="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hidden="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hidden="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hidden="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hidden="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hidden="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hidden="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hidden="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hidden="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hidden="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hidden="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hidden="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hidden="1"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hidden="1"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hidden="1"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hidden="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hidden="1"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hidden="1"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hidden="1"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hidden="1"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hidden="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hidden="1"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hidden="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hidden="1"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hidden="1"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hidden="1"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hidden="1"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hidden="1"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hidden="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hidden="1"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hidden="1"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hidden="1"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hidden="1"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hidden="1"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hidden="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hidden="1"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hidden="1"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hidden="1"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hidden="1"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hidden="1"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hidden="1"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hidden="1"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hidden="1"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hidden="1"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hidden="1"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hidden="1"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hidden="1"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hidden="1"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hidden="1"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hidden="1"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hidden="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hidden="1"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hidden="1"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hidden="1"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hidden="1"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hidden="1"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hidden="1"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hidden="1"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hidden="1"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hidden="1"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hidden="1"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hidden="1"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hidden="1"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hidden="1"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hidden="1"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hidden="1"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hidden="1"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hidden="1"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hidden="1"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hidden="1"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hidden="1"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hidden="1"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hidden="1"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hidden="1"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hidden="1"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hidden="1"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hidden="1"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hidden="1"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hidden="1"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hidden="1"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hidden="1"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hidden="1"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hidden="1"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hidden="1"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hidden="1"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hidden="1"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hidden="1"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hidden="1"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hidden="1"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hidden="1"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hidden="1"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hidden="1"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hidden="1"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hidden="1"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hidden="1"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hidden="1"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hidden="1"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hidden="1"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hidden="1"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hidden="1"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hidden="1"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hidden="1"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hidden="1"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hidden="1"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hidden="1"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hidden="1"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hidden="1"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hidden="1"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hidden="1"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hidden="1"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hidden="1"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hidden="1"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hidden="1"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hidden="1"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hidden="1"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hidden="1"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hidden="1"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hidden="1"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hidden="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hidden="1"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hidden="1"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hidden="1"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hidden="1"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hidden="1"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hidden="1"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hidden="1"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hidden="1"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hidden="1"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hidden="1"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hidden="1"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hidden="1"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hidden="1"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hidden="1"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hidden="1"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hidden="1"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hidden="1"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hidden="1"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hidden="1"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hidden="1"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hidden="1"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hidden="1"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hidden="1"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hidden="1"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hidden="1"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hidden="1"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hidden="1"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hidden="1"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hidden="1"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hidden="1"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hidden="1"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hidden="1"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hidden="1"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hidden="1"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hidden="1"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hidden="1"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hidden="1"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hidden="1"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hidden="1"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hidden="1"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hidden="1"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hidden="1"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hidden="1"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hidden="1"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hidden="1"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hidden="1"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hidden="1"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hidden="1"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hidden="1"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hidden="1"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hidden="1"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hidden="1"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hidden="1"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hidden="1"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hidden="1"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hidden="1"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hidden="1"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hidden="1"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hidden="1"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hidden="1"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hidden="1"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hidden="1"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hidden="1"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hidden="1"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hidden="1"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hidden="1"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hidden="1"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hidden="1"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hidden="1"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hidden="1"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hidden="1"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hidden="1"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hidden="1"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hidden="1"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hidden="1"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hidden="1"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hidden="1"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hidden="1"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hidden="1"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hidden="1"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hidden="1"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hidden="1"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hidden="1"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hidden="1"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hidden="1"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hidden="1"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hidden="1"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hidden="1"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hidden="1"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hidden="1"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hidden="1"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hidden="1"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hidden="1"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hidden="1"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hidden="1"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hidden="1"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hidden="1"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hidden="1"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hidden="1"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hidden="1"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hidden="1"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hidden="1"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hidden="1"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hidden="1"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hidden="1"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hidden="1"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hidden="1"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hidden="1"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hidden="1"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hidden="1"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hidden="1"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hidden="1"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hidden="1"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hidden="1"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hidden="1"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hidden="1"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hidden="1"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hidden="1"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hidden="1"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hidden="1"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hidden="1"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hidden="1"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hidden="1"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hidden="1"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hidden="1"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hidden="1"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hidden="1"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hidden="1"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hidden="1"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hidden="1"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hidden="1"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hidden="1"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hidden="1"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hidden="1"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hidden="1"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hidden="1"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hidden="1"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hidden="1"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hidden="1"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hidden="1"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hidden="1"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hidden="1"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hidden="1"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hidden="1"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hidden="1"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hidden="1"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hidden="1"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hidden="1"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hidden="1"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hidden="1"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hidden="1"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hidden="1"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hidden="1"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hidden="1"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hidden="1"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hidden="1"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hidden="1"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hidden="1"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hidden="1"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hidden="1"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hidden="1"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hidden="1"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hidden="1"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hidden="1"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hidden="1"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hidden="1"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hidden="1"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hidden="1"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hidden="1"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hidden="1"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hidden="1"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hidden="1"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hidden="1"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hidden="1"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hidden="1"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hidden="1"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hidden="1"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hidden="1"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hidden="1"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hidden="1"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hidden="1"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hidden="1"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hidden="1"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hidden="1"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hidden="1"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hidden="1"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hidden="1"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hidden="1"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hidden="1"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hidden="1"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hidden="1"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hidden="1"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hidden="1"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hidden="1"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hidden="1"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hidden="1"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hidden="1"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hidden="1"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hidden="1"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hidden="1"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hidden="1"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hidden="1"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hidden="1"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hidden="1"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hidden="1"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hidden="1"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hidden="1"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hidden="1"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hidden="1"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hidden="1"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hidden="1"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hidden="1"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hidden="1"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hidden="1"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hidden="1"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hidden="1"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hidden="1"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hidden="1"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hidden="1"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hidden="1"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hidden="1"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hidden="1"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hidden="1"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hidden="1"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hidden="1"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hidden="1"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hidden="1"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hidden="1"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hidden="1"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hidden="1"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hidden="1"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hidden="1"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hidden="1"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hidden="1"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hidden="1"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hidden="1"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hidden="1"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hidden="1"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hidden="1"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hidden="1"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hidden="1"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hidden="1"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hidden="1"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hidden="1"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hidden="1"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hidden="1"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hidden="1"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hidden="1"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hidden="1"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hidden="1"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hidden="1"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hidden="1"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hidden="1"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hidden="1"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hidden="1"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hidden="1"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hidden="1"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hidden="1"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hidden="1"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hidden="1"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hidden="1"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hidden="1"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hidden="1"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hidden="1"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hidden="1"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hidden="1"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hidden="1"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hidden="1"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hidden="1"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hidden="1"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hidden="1"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hidden="1"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hidden="1"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hidden="1"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hidden="1"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hidden="1"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hidden="1"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hidden="1"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hidden="1"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hidden="1"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hidden="1"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hidden="1"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hidden="1"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hidden="1"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hidden="1"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hidden="1"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hidden="1"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hidden="1"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hidden="1"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hidden="1"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hidden="1"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hidden="1"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hidden="1"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hidden="1"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hidden="1"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hidden="1"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hidden="1"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hidden="1"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hidden="1"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hidden="1"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hidden="1"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hidden="1"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hidden="1"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hidden="1"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hidden="1"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hidden="1"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hidden="1"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hidden="1"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hidden="1"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hidden="1"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hidden="1"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hidden="1"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hidden="1"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hidden="1"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hidden="1"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hidden="1"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hidden="1"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hidden="1"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hidden="1"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hidden="1"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hidden="1"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hidden="1"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hidden="1"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hidden="1"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hidden="1"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hidden="1"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hidden="1"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hidden="1"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hidden="1"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hidden="1"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hidden="1"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hidden="1"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hidden="1"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hidden="1"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hidden="1"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hidden="1"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hidden="1"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hidden="1"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hidden="1"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hidden="1"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hidden="1"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hidden="1"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hidden="1"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hidden="1"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hidden="1"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hidden="1"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hidden="1"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hidden="1"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hidden="1"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hidden="1"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hidden="1"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hidden="1"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hidden="1"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hidden="1"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hidden="1"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hidden="1"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hidden="1"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hidden="1"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hidden="1"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hidden="1"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hidden="1"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hidden="1"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hidden="1"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hidden="1"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hidden="1"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hidden="1"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hidden="1"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hidden="1"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hidden="1"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hidden="1"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hidden="1"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hidden="1"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hidden="1"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hidden="1"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hidden="1"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hidden="1"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hidden="1"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hidden="1"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hidden="1"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hidden="1"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hidden="1"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hidden="1"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hidden="1"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hidden="1"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hidden="1"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hidden="1"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hidden="1"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hidden="1"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hidden="1"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hidden="1"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hidden="1"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hidden="1"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hidden="1"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hidden="1"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hidden="1"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hidden="1"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hidden="1"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hidden="1"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hidden="1"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hidden="1"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hidden="1"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hidden="1"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hidden="1"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hidden="1"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hidden="1"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hidden="1"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hidden="1"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hidden="1"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hidden="1"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hidden="1"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hidden="1"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hidden="1"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hidden="1"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hidden="1"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hidden="1"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hidden="1"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hidden="1"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hidden="1"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hidden="1"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hidden="1"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hidden="1"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hidden="1"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hidden="1"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hidden="1"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hidden="1"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hidden="1"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hidden="1"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hidden="1"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hidden="1"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hidden="1"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hidden="1"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hidden="1"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hidden="1"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hidden="1"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hidden="1"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hidden="1"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hidden="1"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hidden="1"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hidden="1"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hidden="1"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hidden="1"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hidden="1"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hidden="1"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hidden="1"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hidden="1"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hidden="1"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hidden="1"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hidden="1"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hidden="1"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hidden="1"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hidden="1"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hidden="1"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hidden="1"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hidden="1"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hidden="1"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hidden="1"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hidden="1"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hidden="1"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hidden="1"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hidden="1"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hidden="1"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hidden="1"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hidden="1"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hidden="1"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hidden="1"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hidden="1"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hidden="1"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hidden="1"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hidden="1"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hidden="1"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hidden="1"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hidden="1"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hidden="1"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hidden="1"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hidden="1"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hidden="1"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hidden="1"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hidden="1"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hidden="1"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hidden="1"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hidden="1"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hidden="1"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hidden="1"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hidden="1"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hidden="1"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hidden="1"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hidden="1"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hidden="1"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hidden="1"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hidden="1"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hidden="1"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hidden="1"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hidden="1"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hidden="1"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hidden="1"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hidden="1"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hidden="1"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hidden="1"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hidden="1"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hidden="1"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hidden="1"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hidden="1"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hidden="1"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hidden="1"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hidden="1"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hidden="1"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hidden="1"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hidden="1"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hidden="1"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hidden="1"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hidden="1"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hidden="1"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hidden="1"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hidden="1"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hidden="1"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hidden="1"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hidden="1"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hidden="1"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hidden="1"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hidden="1"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hidden="1"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hidden="1"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hidden="1"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hidden="1"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hidden="1"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hidden="1"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hidden="1"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hidden="1"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hidden="1"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hidden="1"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hidden="1"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hidden="1"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hidden="1"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hidden="1"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hidden="1"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hidden="1"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hidden="1"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hidden="1"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hidden="1"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hidden="1"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hidden="1"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hidden="1"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hidden="1"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hidden="1"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hidden="1"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hidden="1"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hidden="1"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hidden="1"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hidden="1"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hidden="1"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hidden="1"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hidden="1"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hidden="1"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hidden="1"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hidden="1"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hidden="1"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hidden="1"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hidden="1"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hidden="1"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hidden="1"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hidden="1"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hidden="1"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hidden="1"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hidden="1"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hidden="1"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hidden="1"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hidden="1"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hidden="1"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hidden="1"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hidden="1"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hidden="1"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hidden="1"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hidden="1"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hidden="1"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hidden="1"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hidden="1"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hidden="1"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hidden="1"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hidden="1"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hidden="1"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hidden="1"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hidden="1"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hidden="1"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hidden="1"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hidden="1"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hidden="1"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hidden="1"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hidden="1"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hidden="1"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hidden="1"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hidden="1"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hidden="1"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hidden="1"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hidden="1"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hidden="1"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hidden="1"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hidden="1"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hidden="1"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hidden="1"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hidden="1"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hidden="1"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hidden="1"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hidden="1"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hidden="1"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hidden="1"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hidden="1"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hidden="1"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hidden="1"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hidden="1"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hidden="1"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hidden="1"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hidden="1"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hidden="1"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hidden="1"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hidden="1"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hidden="1"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hidden="1"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hidden="1"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hidden="1"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hidden="1"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hidden="1"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hidden="1"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hidden="1"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hidden="1"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hidden="1"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hidden="1"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hidden="1"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hidden="1"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hidden="1"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hidden="1"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hidden="1"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hidden="1"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hidden="1"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hidden="1"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hidden="1"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hidden="1"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hidden="1"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hidden="1"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hidden="1"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hidden="1"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hidden="1"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hidden="1"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hidden="1"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hidden="1"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hidden="1"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hidden="1"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hidden="1"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hidden="1"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hidden="1"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hidden="1"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hidden="1"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hidden="1"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hidden="1"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hidden="1"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hidden="1"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hidden="1"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hidden="1"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hidden="1"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hidden="1"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hidden="1"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hidden="1"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hidden="1"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hidden="1"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hidden="1"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hidden="1"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hidden="1"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hidden="1"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hidden="1"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hidden="1"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hidden="1"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hidden="1"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hidden="1"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hidden="1"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hidden="1"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hidden="1"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hidden="1"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hidden="1"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hidden="1"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hidden="1"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hidden="1"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hidden="1"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hidden="1"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hidden="1"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hidden="1"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hidden="1"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hidden="1"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hidden="1"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hidden="1"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hidden="1"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hidden="1"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hidden="1"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hidden="1"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hidden="1"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hidden="1"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hidden="1"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hidden="1"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hidden="1"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hidden="1"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hidden="1"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hidden="1"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hidden="1"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hidden="1"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hidden="1"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hidden="1"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hidden="1"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hidden="1"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hidden="1"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hidden="1"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hidden="1"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hidden="1"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hidden="1"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hidden="1"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hidden="1"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hidden="1"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hidden="1"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hidden="1"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hidden="1"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hidden="1"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hidden="1"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hidden="1"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hidden="1"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hidden="1"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hidden="1"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hidden="1"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hidden="1"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hidden="1"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sheetData>
  <mergeCells count="2">
    <mergeCell ref="B9:E9"/>
    <mergeCell ref="B10:F10"/>
  </mergeCells>
  <hyperlinks>
    <hyperlink ref="C13" location="References!A1" display="References" xr:uid="{00000000-0004-0000-0000-000000000000}"/>
    <hyperlink ref="E13" location="Governance!A1" display="Governance" xr:uid="{00000000-0004-0000-0000-000001000000}"/>
    <hyperlink ref="C14" location="GRI!A1" display="GRI Index" xr:uid="{00000000-0004-0000-0000-000002000000}"/>
    <hyperlink ref="E14" location="'Economic Performance'!A1" display="Economic Performance" xr:uid="{00000000-0004-0000-0000-000003000000}"/>
    <hyperlink ref="C15" location="SASB!A1" display="SASB Index" xr:uid="{00000000-0004-0000-0000-000004000000}"/>
    <hyperlink ref="E15" location="'Health, Safety &amp; Well-being'!A1" display="Health, Safety &amp; Wellbeing" xr:uid="{00000000-0004-0000-0000-000005000000}"/>
    <hyperlink ref="C16" location="TCFD!A1" display="TCFD Index" xr:uid="{00000000-0004-0000-0000-000006000000}"/>
    <hyperlink ref="E16" location="'Our People'!A1" display="Our People" xr:uid="{00000000-0004-0000-0000-000007000000}"/>
    <hyperlink ref="E17" location="'Communities &amp; Indigenous People'!A1" display="Communities &amp; Indigenous Peoples" xr:uid="{00000000-0004-0000-0000-000008000000}"/>
    <hyperlink ref="E18" location="null!A1" display="Energy &amp; Climate Change" xr:uid="{00000000-0004-0000-0000-000009000000}"/>
    <hyperlink ref="E19" location="'Tailings Management'!A1" display="Tailings Management" xr:uid="{00000000-0004-0000-0000-00000A000000}"/>
    <hyperlink ref="E20" location="'Waste Management'!A1" display="Waste Management" xr:uid="{00000000-0004-0000-0000-00000B000000}"/>
    <hyperlink ref="E21" location="'Water Stewardship'!A1" display="Water Stewardship" xr:uid="{00000000-0004-0000-0000-00000C000000}"/>
    <hyperlink ref="E22" location="Biodiversity!A1" display="Biodiversity" xr:uid="{00000000-0004-0000-0000-00000D000000}"/>
    <hyperlink ref="E23" location="'Air Quality'!A1" display="Air Quality" xr:uid="{00000000-0004-0000-0000-00000E000000}"/>
    <hyperlink ref="E24" location="'Closure &amp; Reclamation'!A1" display="Closure and Reclamation" xr:uid="{00000000-0004-0000-0000-00000F000000}"/>
  </hyperlink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sheetPr>
  <dimension ref="A1:J50"/>
  <sheetViews>
    <sheetView showGridLines="0" topLeftCell="C2" zoomScale="110" zoomScaleNormal="110" workbookViewId="0">
      <selection activeCell="A4" sqref="A4"/>
    </sheetView>
  </sheetViews>
  <sheetFormatPr baseColWidth="10" defaultColWidth="11.25" defaultRowHeight="15" customHeight="1"/>
  <cols>
    <col min="1" max="1" width="54.75" customWidth="1"/>
    <col min="2" max="10" width="11.08203125" customWidth="1"/>
    <col min="11" max="12" width="8" customWidth="1"/>
  </cols>
  <sheetData>
    <row r="1" spans="1:8" ht="24.75" customHeight="1">
      <c r="A1" s="394"/>
      <c r="B1" s="364"/>
      <c r="C1" s="364"/>
      <c r="D1" s="364"/>
      <c r="E1" s="364"/>
      <c r="F1" s="364"/>
      <c r="G1" s="18"/>
      <c r="H1" s="1"/>
    </row>
    <row r="2" spans="1:8" ht="40.5" customHeight="1">
      <c r="A2" s="398" t="s">
        <v>542</v>
      </c>
      <c r="B2" s="364"/>
      <c r="C2" s="364"/>
      <c r="D2" s="364"/>
      <c r="E2" s="364"/>
      <c r="F2" s="364"/>
      <c r="G2" s="364"/>
      <c r="H2" s="1"/>
    </row>
    <row r="3" spans="1:8" ht="17.5">
      <c r="A3" s="49" t="s">
        <v>13</v>
      </c>
      <c r="B3" s="1"/>
      <c r="C3" s="1"/>
      <c r="D3" s="1"/>
      <c r="E3" s="1"/>
      <c r="F3" s="1"/>
      <c r="G3" s="1"/>
      <c r="H3" s="1"/>
    </row>
    <row r="4" spans="1:8" ht="20">
      <c r="A4" s="361" t="s">
        <v>543</v>
      </c>
      <c r="B4" s="1"/>
      <c r="C4" s="1"/>
      <c r="D4" s="1"/>
      <c r="E4" s="1"/>
      <c r="F4" s="1"/>
      <c r="G4" s="1"/>
      <c r="H4" s="1"/>
    </row>
    <row r="5" spans="1:8" ht="17.5">
      <c r="A5" s="49"/>
      <c r="B5" s="1"/>
      <c r="C5" s="1"/>
      <c r="D5" s="1"/>
      <c r="E5" s="1"/>
      <c r="F5" s="1"/>
      <c r="G5" s="1"/>
      <c r="H5" s="1"/>
    </row>
    <row r="6" spans="1:8" ht="18.5" thickBot="1">
      <c r="A6" s="224" t="s">
        <v>905</v>
      </c>
      <c r="B6" s="102"/>
      <c r="C6" s="73"/>
      <c r="D6" s="74"/>
      <c r="E6" s="74"/>
      <c r="F6" s="74"/>
      <c r="G6" s="74"/>
      <c r="H6" s="74"/>
    </row>
    <row r="7" spans="1:8" ht="15.5">
      <c r="A7" s="225"/>
      <c r="B7" s="143">
        <v>2022</v>
      </c>
      <c r="C7" s="143">
        <v>2023</v>
      </c>
      <c r="D7" s="143" t="s">
        <v>546</v>
      </c>
      <c r="E7" s="143" t="s">
        <v>547</v>
      </c>
    </row>
    <row r="8" spans="1:8" ht="15.5">
      <c r="A8" s="103" t="s">
        <v>906</v>
      </c>
      <c r="B8" s="197">
        <v>51</v>
      </c>
      <c r="C8" s="197">
        <v>57</v>
      </c>
      <c r="D8" s="200">
        <v>61</v>
      </c>
      <c r="E8" s="200">
        <v>72</v>
      </c>
    </row>
    <row r="9" spans="1:8" ht="15.5">
      <c r="A9" s="103" t="s">
        <v>907</v>
      </c>
      <c r="B9" s="197">
        <v>15</v>
      </c>
      <c r="C9" s="197">
        <v>14</v>
      </c>
      <c r="D9" s="197">
        <v>14</v>
      </c>
      <c r="E9" s="197">
        <v>11</v>
      </c>
    </row>
    <row r="10" spans="1:8" ht="15.5">
      <c r="A10" s="414" t="s">
        <v>908</v>
      </c>
      <c r="B10" s="364"/>
      <c r="C10" s="364"/>
      <c r="D10" s="364"/>
      <c r="E10" s="364"/>
      <c r="F10" s="364"/>
      <c r="G10" s="364"/>
      <c r="H10" s="364"/>
    </row>
    <row r="11" spans="1:8" ht="15.5">
      <c r="A11" s="15"/>
      <c r="B11" s="15"/>
      <c r="C11" s="15"/>
      <c r="D11" s="15"/>
      <c r="E11" s="15"/>
      <c r="F11" s="15"/>
      <c r="G11" s="15"/>
      <c r="H11" s="15"/>
    </row>
    <row r="12" spans="1:8" ht="18.5" thickBot="1">
      <c r="A12" s="224" t="s">
        <v>909</v>
      </c>
      <c r="B12" s="226"/>
      <c r="C12" s="226"/>
      <c r="D12" s="74"/>
      <c r="E12" s="74"/>
      <c r="F12" s="74"/>
      <c r="G12" s="74"/>
      <c r="H12" s="74"/>
    </row>
    <row r="13" spans="1:8" ht="15.5">
      <c r="A13" s="358"/>
      <c r="B13" s="227">
        <v>2022</v>
      </c>
      <c r="C13" s="227">
        <v>2023</v>
      </c>
      <c r="D13" s="143" t="s">
        <v>546</v>
      </c>
      <c r="E13" s="143" t="s">
        <v>547</v>
      </c>
    </row>
    <row r="14" spans="1:8" ht="15.5">
      <c r="A14" s="359" t="s">
        <v>910</v>
      </c>
      <c r="B14" s="229" t="s">
        <v>911</v>
      </c>
      <c r="C14" s="229" t="s">
        <v>912</v>
      </c>
      <c r="D14" s="282" t="s">
        <v>913</v>
      </c>
      <c r="E14" s="282" t="s">
        <v>914</v>
      </c>
    </row>
    <row r="15" spans="1:8" ht="15.5">
      <c r="A15" s="359" t="s">
        <v>915</v>
      </c>
      <c r="B15" s="229">
        <v>1</v>
      </c>
      <c r="C15" s="229">
        <v>1</v>
      </c>
      <c r="D15" s="229">
        <v>1</v>
      </c>
      <c r="E15" s="229">
        <v>1</v>
      </c>
    </row>
    <row r="16" spans="1:8" ht="15.5">
      <c r="A16" s="359" t="s">
        <v>916</v>
      </c>
      <c r="B16" s="229">
        <v>0</v>
      </c>
      <c r="C16" s="229">
        <v>0</v>
      </c>
      <c r="D16" s="229">
        <v>0</v>
      </c>
      <c r="E16" s="229">
        <v>0</v>
      </c>
    </row>
    <row r="17" spans="1:8" ht="15.5">
      <c r="A17" s="360" t="s">
        <v>917</v>
      </c>
      <c r="B17" s="231">
        <v>1</v>
      </c>
      <c r="C17" s="231">
        <v>1</v>
      </c>
      <c r="D17" s="231">
        <v>1</v>
      </c>
      <c r="E17" s="231">
        <v>1</v>
      </c>
    </row>
    <row r="18" spans="1:8" ht="31" customHeight="1">
      <c r="A18" s="415" t="s">
        <v>918</v>
      </c>
      <c r="B18" s="415"/>
      <c r="C18" s="415"/>
      <c r="D18" s="415"/>
      <c r="E18" s="415"/>
      <c r="F18" s="415"/>
      <c r="G18" s="415"/>
      <c r="H18" s="415"/>
    </row>
    <row r="19" spans="1:8" ht="15.5">
      <c r="A19" s="15"/>
      <c r="B19" s="15"/>
      <c r="C19" s="15"/>
      <c r="D19" s="15"/>
      <c r="E19" s="15"/>
      <c r="F19" s="15"/>
      <c r="G19" s="15"/>
    </row>
    <row r="20" spans="1:8" ht="18.5" thickBot="1">
      <c r="A20" s="224" t="s">
        <v>919</v>
      </c>
      <c r="B20" s="226"/>
      <c r="C20" s="226"/>
      <c r="D20" s="74"/>
      <c r="E20" s="74"/>
      <c r="F20" s="74"/>
      <c r="G20" s="74"/>
    </row>
    <row r="21" spans="1:8" ht="15.5">
      <c r="A21" s="225"/>
      <c r="B21" s="227">
        <v>2022</v>
      </c>
      <c r="C21" s="227">
        <v>2023</v>
      </c>
      <c r="D21" s="143" t="s">
        <v>546</v>
      </c>
      <c r="E21" s="143" t="s">
        <v>547</v>
      </c>
    </row>
    <row r="22" spans="1:8" ht="15.5">
      <c r="A22" s="103" t="s">
        <v>920</v>
      </c>
      <c r="B22" s="229">
        <v>1</v>
      </c>
      <c r="C22" s="229">
        <v>1</v>
      </c>
      <c r="D22" s="229">
        <v>1</v>
      </c>
      <c r="E22" s="229">
        <v>1</v>
      </c>
    </row>
    <row r="23" spans="1:8" ht="15.5">
      <c r="A23" s="103" t="s">
        <v>921</v>
      </c>
      <c r="B23" s="230">
        <v>0</v>
      </c>
      <c r="C23" s="230">
        <v>0</v>
      </c>
      <c r="D23" s="230">
        <v>0</v>
      </c>
      <c r="E23" s="230">
        <v>0</v>
      </c>
    </row>
    <row r="24" spans="1:8" ht="15.5">
      <c r="A24" s="103" t="s">
        <v>922</v>
      </c>
      <c r="B24" s="229">
        <v>0</v>
      </c>
      <c r="C24" s="229">
        <v>0</v>
      </c>
      <c r="D24" s="229">
        <v>0</v>
      </c>
      <c r="E24" s="229">
        <v>0</v>
      </c>
    </row>
    <row r="25" spans="1:8" ht="15.5">
      <c r="A25" s="103" t="s">
        <v>923</v>
      </c>
      <c r="B25" s="231">
        <v>1</v>
      </c>
      <c r="C25" s="231">
        <v>1</v>
      </c>
      <c r="D25" s="231">
        <v>1</v>
      </c>
      <c r="E25" s="231">
        <v>1</v>
      </c>
    </row>
    <row r="26" spans="1:8" ht="15.5">
      <c r="A26" s="119"/>
      <c r="B26" s="15"/>
      <c r="C26" s="15"/>
      <c r="D26" s="15"/>
      <c r="E26" s="15"/>
      <c r="F26" s="280"/>
      <c r="G26" s="280"/>
    </row>
    <row r="27" spans="1:8" ht="15.5">
      <c r="A27" s="15"/>
      <c r="B27" s="15"/>
      <c r="C27" s="15"/>
      <c r="D27" s="15"/>
      <c r="E27" s="15"/>
      <c r="F27" s="280"/>
      <c r="G27" s="280"/>
    </row>
    <row r="28" spans="1:8" ht="18.5" thickBot="1">
      <c r="A28" s="224" t="s">
        <v>924</v>
      </c>
      <c r="B28" s="226"/>
      <c r="C28" s="194"/>
      <c r="D28" s="194"/>
      <c r="E28" s="74"/>
      <c r="F28" s="74"/>
      <c r="G28" s="74"/>
    </row>
    <row r="29" spans="1:8" ht="15.5">
      <c r="A29" s="225" t="s">
        <v>925</v>
      </c>
      <c r="B29" s="232">
        <v>2022</v>
      </c>
      <c r="C29" s="232">
        <v>2023</v>
      </c>
      <c r="D29" s="143" t="s">
        <v>546</v>
      </c>
      <c r="E29" s="143" t="s">
        <v>547</v>
      </c>
    </row>
    <row r="30" spans="1:8" ht="15.5">
      <c r="A30" s="103" t="s">
        <v>926</v>
      </c>
      <c r="B30" s="229">
        <v>1</v>
      </c>
      <c r="C30" s="229">
        <v>1</v>
      </c>
      <c r="D30" s="229">
        <v>1</v>
      </c>
      <c r="E30" s="229">
        <v>1</v>
      </c>
    </row>
    <row r="31" spans="1:8" ht="25">
      <c r="A31" s="105" t="s">
        <v>927</v>
      </c>
      <c r="B31" s="229">
        <v>0</v>
      </c>
      <c r="C31" s="229">
        <v>0</v>
      </c>
      <c r="D31" s="229">
        <v>0</v>
      </c>
      <c r="E31" s="229">
        <v>0</v>
      </c>
    </row>
    <row r="32" spans="1:8" ht="15.5">
      <c r="A32" s="103" t="s">
        <v>928</v>
      </c>
      <c r="B32" s="229">
        <v>0</v>
      </c>
      <c r="C32" s="229">
        <v>0</v>
      </c>
      <c r="D32" s="229">
        <v>0</v>
      </c>
      <c r="E32" s="229">
        <v>0</v>
      </c>
    </row>
    <row r="33" spans="1:10" ht="34.5" customHeight="1">
      <c r="A33" s="413" t="s">
        <v>929</v>
      </c>
      <c r="B33" s="413"/>
      <c r="C33" s="413"/>
      <c r="D33" s="413"/>
      <c r="E33" s="413"/>
      <c r="F33" s="280"/>
      <c r="G33" s="280"/>
    </row>
    <row r="34" spans="1:10" ht="15.5">
      <c r="A34" s="15"/>
      <c r="B34" s="15"/>
      <c r="C34" s="15"/>
      <c r="D34" s="15"/>
      <c r="E34" s="15"/>
      <c r="F34" s="281"/>
      <c r="G34" s="281"/>
    </row>
    <row r="35" spans="1:10" ht="18.5" thickBot="1">
      <c r="A35" s="224" t="s">
        <v>930</v>
      </c>
      <c r="B35" s="226"/>
      <c r="C35" s="226"/>
      <c r="D35" s="226"/>
      <c r="E35" s="226"/>
      <c r="F35" s="226"/>
      <c r="G35" s="226"/>
      <c r="H35" s="226"/>
      <c r="I35" s="226"/>
      <c r="J35" s="226"/>
    </row>
    <row r="36" spans="1:10" ht="15.5">
      <c r="A36" s="411" t="s">
        <v>931</v>
      </c>
      <c r="B36" s="412"/>
      <c r="C36" s="410" t="s">
        <v>628</v>
      </c>
      <c r="D36" s="381"/>
      <c r="E36" s="410" t="s">
        <v>629</v>
      </c>
      <c r="F36" s="381"/>
      <c r="G36" s="410" t="s">
        <v>546</v>
      </c>
      <c r="H36" s="381"/>
      <c r="I36" s="410" t="s">
        <v>547</v>
      </c>
      <c r="J36" s="410"/>
    </row>
    <row r="37" spans="1:10" ht="15.5">
      <c r="A37" s="368"/>
      <c r="B37" s="368"/>
      <c r="C37" s="345" t="s">
        <v>932</v>
      </c>
      <c r="D37" s="346" t="s">
        <v>933</v>
      </c>
      <c r="E37" s="345" t="s">
        <v>932</v>
      </c>
      <c r="F37" s="346" t="s">
        <v>933</v>
      </c>
      <c r="G37" s="345" t="s">
        <v>932</v>
      </c>
      <c r="H37" s="346" t="s">
        <v>933</v>
      </c>
      <c r="I37" s="345" t="s">
        <v>932</v>
      </c>
      <c r="J37" s="346" t="s">
        <v>933</v>
      </c>
    </row>
    <row r="38" spans="1:10" ht="15.5">
      <c r="A38" s="103" t="s">
        <v>934</v>
      </c>
      <c r="B38" s="228"/>
      <c r="C38" s="350">
        <v>17</v>
      </c>
      <c r="D38" s="351">
        <f t="shared" ref="D38:D40" si="0">C38/1012</f>
        <v>1.6798418972332016E-2</v>
      </c>
      <c r="E38" s="350">
        <v>23</v>
      </c>
      <c r="F38" s="351">
        <v>0.02</v>
      </c>
      <c r="G38" s="350" t="s">
        <v>935</v>
      </c>
      <c r="H38" s="351">
        <v>0.02</v>
      </c>
      <c r="I38" s="350">
        <v>35</v>
      </c>
      <c r="J38" s="351">
        <f>35/1527</f>
        <v>2.2920759659463E-2</v>
      </c>
    </row>
    <row r="39" spans="1:10" ht="15.5">
      <c r="A39" s="103" t="s">
        <v>936</v>
      </c>
      <c r="B39" s="228"/>
      <c r="C39" s="350">
        <f>319+30+27</f>
        <v>376</v>
      </c>
      <c r="D39" s="351">
        <f t="shared" si="0"/>
        <v>0.3715415019762846</v>
      </c>
      <c r="E39" s="350" t="s">
        <v>937</v>
      </c>
      <c r="F39" s="351">
        <v>0.36</v>
      </c>
      <c r="G39" s="350" t="s">
        <v>938</v>
      </c>
      <c r="H39" s="351">
        <v>0.34</v>
      </c>
      <c r="I39" s="350">
        <v>472</v>
      </c>
      <c r="J39" s="351">
        <f>472/1527</f>
        <v>0.30910281597904388</v>
      </c>
    </row>
    <row r="40" spans="1:10" ht="15.5">
      <c r="A40" s="103" t="s">
        <v>939</v>
      </c>
      <c r="B40" s="104"/>
      <c r="C40" s="350">
        <v>487</v>
      </c>
      <c r="D40" s="351">
        <f t="shared" si="0"/>
        <v>0.48122529644268774</v>
      </c>
      <c r="E40" s="350" t="s">
        <v>940</v>
      </c>
      <c r="F40" s="351">
        <v>0.82</v>
      </c>
      <c r="G40" s="350" t="s">
        <v>941</v>
      </c>
      <c r="H40" s="351">
        <v>0.84</v>
      </c>
      <c r="I40" s="352">
        <v>1.282</v>
      </c>
      <c r="J40" s="351">
        <f>1282/1527</f>
        <v>0.83955468238375897</v>
      </c>
    </row>
    <row r="41" spans="1:10" ht="15.5">
      <c r="A41" s="103" t="s">
        <v>942</v>
      </c>
      <c r="B41" s="104"/>
      <c r="C41" s="350">
        <v>57</v>
      </c>
      <c r="D41" s="351">
        <v>0.06</v>
      </c>
      <c r="E41" s="350" t="s">
        <v>943</v>
      </c>
      <c r="F41" s="351">
        <v>7.0000000000000007E-2</v>
      </c>
      <c r="G41" s="350" t="s">
        <v>944</v>
      </c>
      <c r="H41" s="351">
        <v>0.1</v>
      </c>
      <c r="I41" s="350">
        <v>114</v>
      </c>
      <c r="J41" s="351">
        <f>114/1527</f>
        <v>7.4656188605108059E-2</v>
      </c>
    </row>
    <row r="42" spans="1:10" ht="25">
      <c r="A42" s="105" t="s">
        <v>945</v>
      </c>
      <c r="B42" s="104"/>
      <c r="C42" s="350">
        <v>75</v>
      </c>
      <c r="D42" s="351">
        <f>C42/1012</f>
        <v>7.4110671936758896E-2</v>
      </c>
      <c r="E42" s="350" t="s">
        <v>946</v>
      </c>
      <c r="F42" s="351">
        <v>0.12</v>
      </c>
      <c r="G42" s="353" t="s">
        <v>947</v>
      </c>
      <c r="H42" s="351">
        <v>0.06</v>
      </c>
      <c r="I42" s="350">
        <v>131</v>
      </c>
      <c r="J42" s="351">
        <v>0.09</v>
      </c>
    </row>
    <row r="43" spans="1:10" ht="15.5">
      <c r="A43" s="103" t="s">
        <v>948</v>
      </c>
      <c r="B43" s="234"/>
      <c r="C43" s="347">
        <v>1.012</v>
      </c>
      <c r="D43" s="348">
        <f>SUM(D38:D42)</f>
        <v>1.0036758893280633</v>
      </c>
      <c r="E43" s="349" t="s">
        <v>949</v>
      </c>
      <c r="F43" s="348">
        <v>1</v>
      </c>
      <c r="G43" s="349" t="s">
        <v>950</v>
      </c>
      <c r="H43" s="348">
        <v>1</v>
      </c>
      <c r="I43" s="349" t="s">
        <v>951</v>
      </c>
      <c r="J43" s="348">
        <v>1</v>
      </c>
    </row>
    <row r="44" spans="1:10" ht="15.5">
      <c r="A44" s="414"/>
      <c r="B44" s="364"/>
      <c r="C44" s="364"/>
      <c r="D44" s="364"/>
      <c r="E44" s="364"/>
      <c r="F44" s="364"/>
      <c r="G44" s="60"/>
      <c r="H44" s="60"/>
    </row>
    <row r="45" spans="1:10" ht="15.5">
      <c r="A45" s="15"/>
      <c r="B45" s="15"/>
      <c r="C45" s="15"/>
      <c r="D45" s="15"/>
      <c r="E45" s="15"/>
      <c r="F45" s="15"/>
      <c r="G45" s="15"/>
      <c r="H45" s="15"/>
    </row>
    <row r="46" spans="1:10" ht="15.5">
      <c r="A46" s="15"/>
      <c r="B46" s="15"/>
      <c r="C46" s="15"/>
      <c r="D46" s="15"/>
      <c r="E46" s="15"/>
      <c r="F46" s="15"/>
      <c r="G46" s="15"/>
      <c r="H46" s="15"/>
    </row>
    <row r="47" spans="1:10" ht="15.5">
      <c r="A47" s="15"/>
      <c r="B47" s="15"/>
      <c r="C47" s="15"/>
      <c r="D47" s="15"/>
      <c r="E47" s="15"/>
      <c r="F47" s="15"/>
      <c r="G47" s="15"/>
      <c r="H47" s="15"/>
    </row>
    <row r="48" spans="1:10" ht="15.5">
      <c r="A48" s="15"/>
      <c r="B48" s="15"/>
      <c r="C48" s="15"/>
      <c r="D48" s="15"/>
      <c r="E48" s="15"/>
      <c r="F48" s="15"/>
      <c r="G48" s="15"/>
      <c r="H48" s="15"/>
    </row>
    <row r="49" spans="1:8" ht="15.5">
      <c r="A49" s="15"/>
      <c r="B49" s="15"/>
      <c r="C49" s="15"/>
      <c r="D49" s="15"/>
      <c r="E49" s="15"/>
      <c r="F49" s="15"/>
      <c r="G49" s="15"/>
      <c r="H49" s="15"/>
    </row>
    <row r="50" spans="1:8" ht="15.75" customHeight="1">
      <c r="A50" s="15"/>
      <c r="B50" s="15"/>
      <c r="C50" s="15"/>
      <c r="D50" s="15"/>
      <c r="E50" s="15"/>
      <c r="F50" s="15"/>
      <c r="G50" s="15"/>
      <c r="H50" s="15"/>
    </row>
  </sheetData>
  <mergeCells count="11">
    <mergeCell ref="I36:J36"/>
    <mergeCell ref="A36:B37"/>
    <mergeCell ref="A33:E33"/>
    <mergeCell ref="A44:F44"/>
    <mergeCell ref="A1:F1"/>
    <mergeCell ref="A2:G2"/>
    <mergeCell ref="A10:H10"/>
    <mergeCell ref="C36:D36"/>
    <mergeCell ref="E36:F36"/>
    <mergeCell ref="G36:H36"/>
    <mergeCell ref="A18:H18"/>
  </mergeCells>
  <pageMargins left="0.7" right="0.7" top="0.75" bottom="0.75" header="0" footer="0"/>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249977111117893"/>
    <outlinePr summaryBelow="0" summaryRight="0"/>
  </sheetPr>
  <dimension ref="A1:J54"/>
  <sheetViews>
    <sheetView showGridLines="0" topLeftCell="A27" zoomScale="80" zoomScaleNormal="80" workbookViewId="0">
      <selection activeCell="I44" sqref="I44"/>
    </sheetView>
  </sheetViews>
  <sheetFormatPr baseColWidth="10" defaultColWidth="11.25" defaultRowHeight="15" customHeight="1"/>
  <cols>
    <col min="1" max="1" width="62.33203125" customWidth="1"/>
    <col min="2" max="2" width="15.83203125" hidden="1" customWidth="1"/>
    <col min="3" max="4" width="14.58203125" hidden="1" customWidth="1"/>
    <col min="5" max="5" width="14.58203125" bestFit="1" customWidth="1"/>
    <col min="6" max="6" width="14.83203125" customWidth="1"/>
    <col min="7" max="8" width="14.58203125" bestFit="1" customWidth="1"/>
  </cols>
  <sheetData>
    <row r="1" spans="1:10" ht="24.75" customHeight="1">
      <c r="A1" s="394"/>
      <c r="B1" s="364"/>
      <c r="C1" s="364"/>
      <c r="D1" s="364"/>
      <c r="E1" s="364"/>
      <c r="F1" s="364"/>
    </row>
    <row r="2" spans="1:10" ht="40.5" customHeight="1">
      <c r="A2" s="398" t="s">
        <v>542</v>
      </c>
      <c r="B2" s="364"/>
      <c r="C2" s="364"/>
      <c r="D2" s="364"/>
      <c r="E2" s="364"/>
      <c r="F2" s="364"/>
      <c r="G2" s="364"/>
      <c r="H2" s="364"/>
      <c r="I2" s="364"/>
      <c r="J2" s="364"/>
    </row>
    <row r="3" spans="1:10" ht="40.5" customHeight="1">
      <c r="A3" s="361" t="s">
        <v>952</v>
      </c>
    </row>
    <row r="4" spans="1:10" ht="17.5">
      <c r="A4" s="49" t="s">
        <v>14</v>
      </c>
      <c r="B4" s="1"/>
      <c r="C4" s="1"/>
      <c r="D4" s="1"/>
      <c r="E4" s="1"/>
      <c r="F4" s="1"/>
      <c r="G4" s="1"/>
      <c r="H4" s="1"/>
    </row>
    <row r="5" spans="1:10" ht="17.5">
      <c r="A5" s="49"/>
      <c r="B5" s="1"/>
      <c r="C5" s="1"/>
      <c r="D5" s="1"/>
      <c r="E5" s="1"/>
      <c r="F5" s="1"/>
      <c r="G5" s="1"/>
      <c r="H5" s="1"/>
    </row>
    <row r="6" spans="1:10" ht="18.5" thickBot="1">
      <c r="A6" s="224" t="s">
        <v>953</v>
      </c>
      <c r="B6" s="226"/>
      <c r="C6" s="194"/>
      <c r="D6" s="74"/>
      <c r="E6" s="74"/>
      <c r="F6" s="74"/>
      <c r="G6" s="74"/>
      <c r="H6" s="74"/>
    </row>
    <row r="7" spans="1:10" ht="15.5">
      <c r="A7" s="235"/>
      <c r="B7" s="236">
        <v>2019</v>
      </c>
      <c r="C7" s="236">
        <v>2020</v>
      </c>
      <c r="D7" s="237">
        <v>2021</v>
      </c>
      <c r="E7" s="147">
        <v>2022</v>
      </c>
      <c r="F7" s="147" t="s">
        <v>954</v>
      </c>
      <c r="G7" s="147" t="s">
        <v>546</v>
      </c>
      <c r="H7" s="147" t="s">
        <v>547</v>
      </c>
    </row>
    <row r="8" spans="1:10" ht="15.5">
      <c r="A8" s="103" t="s">
        <v>955</v>
      </c>
      <c r="B8" s="206">
        <v>272</v>
      </c>
      <c r="C8" s="206">
        <v>254</v>
      </c>
      <c r="D8" s="206">
        <v>304</v>
      </c>
      <c r="E8" s="238" t="s">
        <v>956</v>
      </c>
      <c r="F8" s="201">
        <v>331</v>
      </c>
      <c r="G8" s="201">
        <v>265</v>
      </c>
      <c r="H8" s="201">
        <v>271</v>
      </c>
    </row>
    <row r="9" spans="1:10" ht="15.5">
      <c r="A9" s="103" t="s">
        <v>957</v>
      </c>
      <c r="B9" s="238" t="s">
        <v>958</v>
      </c>
      <c r="C9" s="238" t="s">
        <v>959</v>
      </c>
      <c r="D9" s="238" t="s">
        <v>960</v>
      </c>
      <c r="E9" s="238" t="s">
        <v>961</v>
      </c>
      <c r="F9" s="201" t="s">
        <v>962</v>
      </c>
      <c r="G9" s="201" t="s">
        <v>963</v>
      </c>
      <c r="H9" s="201" t="s">
        <v>1239</v>
      </c>
    </row>
    <row r="10" spans="1:10" ht="15.5">
      <c r="A10" s="15"/>
      <c r="B10" s="15"/>
      <c r="C10" s="15"/>
      <c r="D10" s="15"/>
      <c r="E10" s="15"/>
      <c r="F10" s="15"/>
      <c r="G10" s="15"/>
      <c r="H10" s="15"/>
    </row>
    <row r="11" spans="1:10" ht="18.5" thickBot="1">
      <c r="A11" s="224" t="s">
        <v>964</v>
      </c>
      <c r="B11" s="226"/>
      <c r="C11" s="194"/>
      <c r="D11" s="74"/>
      <c r="E11" s="74"/>
      <c r="F11" s="74"/>
      <c r="G11" s="74"/>
      <c r="H11" s="74"/>
    </row>
    <row r="12" spans="1:10" ht="15.5">
      <c r="A12" s="239" t="s">
        <v>965</v>
      </c>
      <c r="B12" s="288">
        <v>2019</v>
      </c>
      <c r="C12" s="288">
        <v>2020</v>
      </c>
      <c r="D12" s="288">
        <v>2021</v>
      </c>
      <c r="E12" s="288">
        <v>2022</v>
      </c>
      <c r="F12" s="288" t="s">
        <v>954</v>
      </c>
      <c r="G12" s="288" t="s">
        <v>546</v>
      </c>
      <c r="H12" s="288" t="s">
        <v>547</v>
      </c>
    </row>
    <row r="13" spans="1:10" ht="15.5">
      <c r="A13" s="99" t="s">
        <v>966</v>
      </c>
      <c r="B13" s="305">
        <f>M12*769</f>
        <v>0</v>
      </c>
      <c r="C13" s="306">
        <f>M12*636</f>
        <v>0</v>
      </c>
      <c r="D13" s="306">
        <f>M12*975.42</f>
        <v>0</v>
      </c>
      <c r="E13" s="342" t="s">
        <v>967</v>
      </c>
      <c r="F13" s="341" t="s">
        <v>968</v>
      </c>
      <c r="G13" s="342" t="s">
        <v>969</v>
      </c>
      <c r="H13" s="342" t="s">
        <v>1240</v>
      </c>
    </row>
    <row r="14" spans="1:10" ht="15.5">
      <c r="A14" s="99" t="s">
        <v>970</v>
      </c>
      <c r="B14" s="305">
        <f>M12*25.6</f>
        <v>0</v>
      </c>
      <c r="C14" s="306">
        <f>M12*31</f>
        <v>0</v>
      </c>
      <c r="D14" s="306">
        <f>M12*45.09</f>
        <v>0</v>
      </c>
      <c r="E14" s="342" t="s">
        <v>971</v>
      </c>
      <c r="F14" s="341" t="s">
        <v>972</v>
      </c>
      <c r="G14" s="342" t="s">
        <v>973</v>
      </c>
      <c r="H14" s="342" t="s">
        <v>1241</v>
      </c>
    </row>
    <row r="15" spans="1:10" ht="15.5">
      <c r="A15" s="99" t="s">
        <v>974</v>
      </c>
      <c r="B15" s="305">
        <f>M12*45.9</f>
        <v>0</v>
      </c>
      <c r="C15" s="306">
        <f>M12*31.7</f>
        <v>0</v>
      </c>
      <c r="D15" s="306">
        <f>M12*50.95</f>
        <v>0</v>
      </c>
      <c r="E15" s="342" t="s">
        <v>975</v>
      </c>
      <c r="F15" s="341" t="s">
        <v>976</v>
      </c>
      <c r="G15" s="342" t="s">
        <v>977</v>
      </c>
      <c r="H15" s="342" t="s">
        <v>973</v>
      </c>
    </row>
    <row r="16" spans="1:10" ht="15.5">
      <c r="A16" s="99" t="s">
        <v>978</v>
      </c>
      <c r="B16" s="305">
        <f>M12*1219</f>
        <v>0</v>
      </c>
      <c r="C16" s="306">
        <f>M12*1243</f>
        <v>0</v>
      </c>
      <c r="D16" s="306">
        <f>M12*1274.54</f>
        <v>0</v>
      </c>
      <c r="E16" s="342" t="s">
        <v>979</v>
      </c>
      <c r="F16" s="341" t="s">
        <v>980</v>
      </c>
      <c r="G16" s="342" t="s">
        <v>981</v>
      </c>
      <c r="H16" s="342" t="s">
        <v>982</v>
      </c>
    </row>
    <row r="17" spans="1:8" ht="15.5">
      <c r="A17" s="15"/>
      <c r="B17" s="15"/>
      <c r="C17" s="15"/>
      <c r="D17" s="15"/>
      <c r="E17" s="15"/>
      <c r="F17" s="15"/>
      <c r="G17" s="281"/>
      <c r="H17" s="15"/>
    </row>
    <row r="18" spans="1:8" ht="18.5" thickBot="1">
      <c r="A18" s="224" t="s">
        <v>983</v>
      </c>
      <c r="B18" s="226"/>
      <c r="C18" s="194"/>
      <c r="D18" s="74"/>
      <c r="E18" s="74"/>
      <c r="F18" s="74"/>
      <c r="G18" s="74"/>
      <c r="H18" s="74"/>
    </row>
    <row r="19" spans="1:8" ht="15.5">
      <c r="A19" s="239"/>
      <c r="B19" s="182">
        <v>2019</v>
      </c>
      <c r="C19" s="182">
        <v>2020</v>
      </c>
      <c r="D19" s="147">
        <v>2021</v>
      </c>
      <c r="E19" s="147">
        <v>2022</v>
      </c>
      <c r="F19" s="147" t="s">
        <v>954</v>
      </c>
      <c r="G19" s="147" t="s">
        <v>546</v>
      </c>
      <c r="H19" s="147" t="s">
        <v>547</v>
      </c>
    </row>
    <row r="20" spans="1:8" ht="15.5">
      <c r="A20" s="99" t="s">
        <v>984</v>
      </c>
      <c r="B20" s="305"/>
      <c r="C20" s="306"/>
      <c r="D20" s="306"/>
      <c r="E20" s="343" t="s">
        <v>985</v>
      </c>
      <c r="F20" s="305" t="s">
        <v>986</v>
      </c>
      <c r="G20" s="343" t="s">
        <v>987</v>
      </c>
      <c r="H20" s="343" t="s">
        <v>988</v>
      </c>
    </row>
    <row r="21" spans="1:8" ht="15.5">
      <c r="A21" s="286"/>
      <c r="B21" s="309"/>
      <c r="C21" s="310"/>
      <c r="D21" s="310"/>
      <c r="E21" s="311"/>
      <c r="F21" s="309"/>
      <c r="G21" s="311"/>
      <c r="H21" s="311"/>
    </row>
    <row r="22" spans="1:8" ht="15.5">
      <c r="A22" s="286"/>
      <c r="B22" s="309"/>
      <c r="C22" s="310"/>
      <c r="D22" s="310"/>
      <c r="E22" s="311"/>
      <c r="F22" s="309"/>
      <c r="G22" s="311"/>
      <c r="H22" s="311"/>
    </row>
    <row r="23" spans="1:8" ht="18.5" thickBot="1">
      <c r="A23" s="224" t="s">
        <v>989</v>
      </c>
      <c r="B23" s="312"/>
      <c r="C23" s="312"/>
      <c r="D23" s="312"/>
      <c r="E23" s="312"/>
      <c r="F23" s="312"/>
      <c r="G23" s="312"/>
      <c r="H23" s="312"/>
    </row>
    <row r="24" spans="1:8" ht="15.5">
      <c r="A24" s="239" t="s">
        <v>965</v>
      </c>
      <c r="B24" s="182">
        <v>2019</v>
      </c>
      <c r="C24" s="182">
        <v>2020</v>
      </c>
      <c r="D24" s="182">
        <v>2021</v>
      </c>
      <c r="E24" s="182">
        <v>2022</v>
      </c>
      <c r="F24" s="182" t="s">
        <v>954</v>
      </c>
      <c r="G24" s="182" t="s">
        <v>546</v>
      </c>
      <c r="H24" s="182" t="s">
        <v>547</v>
      </c>
    </row>
    <row r="25" spans="1:8" ht="15.5">
      <c r="A25" s="99" t="s">
        <v>966</v>
      </c>
      <c r="B25" s="307"/>
      <c r="C25" s="308"/>
      <c r="D25" s="308"/>
      <c r="E25" s="439">
        <v>113</v>
      </c>
      <c r="F25" s="441">
        <v>143</v>
      </c>
      <c r="G25" s="439">
        <v>107</v>
      </c>
      <c r="H25" s="439">
        <v>111</v>
      </c>
    </row>
    <row r="26" spans="1:8" ht="15.5">
      <c r="A26" s="99" t="s">
        <v>970</v>
      </c>
      <c r="B26" s="307"/>
      <c r="C26" s="308"/>
      <c r="D26" s="308"/>
      <c r="E26" s="439">
        <v>6</v>
      </c>
      <c r="F26" s="441">
        <v>6</v>
      </c>
      <c r="G26" s="439">
        <v>5</v>
      </c>
      <c r="H26" s="439">
        <v>6</v>
      </c>
    </row>
    <row r="27" spans="1:8" ht="15.5">
      <c r="A27" s="99" t="s">
        <v>974</v>
      </c>
      <c r="B27" s="307"/>
      <c r="C27" s="308"/>
      <c r="D27" s="308"/>
      <c r="E27" s="439">
        <v>6</v>
      </c>
      <c r="F27" s="441">
        <v>20</v>
      </c>
      <c r="G27" s="439">
        <v>5</v>
      </c>
      <c r="H27" s="439">
        <v>5</v>
      </c>
    </row>
    <row r="28" spans="1:8" ht="15.5">
      <c r="A28" s="99" t="s">
        <v>978</v>
      </c>
      <c r="B28" s="307"/>
      <c r="C28" s="308"/>
      <c r="D28" s="308"/>
      <c r="E28" s="439">
        <v>159</v>
      </c>
      <c r="F28" s="441">
        <v>162</v>
      </c>
      <c r="G28" s="439">
        <v>146</v>
      </c>
      <c r="H28" s="439">
        <v>149</v>
      </c>
    </row>
    <row r="29" spans="1:8" ht="15.5">
      <c r="A29" s="286"/>
      <c r="B29" s="15"/>
      <c r="C29" s="15"/>
      <c r="D29" s="15"/>
      <c r="E29" s="15"/>
      <c r="F29" s="15"/>
      <c r="G29" s="15"/>
      <c r="H29" s="15"/>
    </row>
    <row r="30" spans="1:8" ht="15.5">
      <c r="A30" s="286"/>
      <c r="B30" s="15"/>
      <c r="C30" s="15"/>
      <c r="D30" s="15"/>
      <c r="E30" s="15"/>
      <c r="F30" s="15"/>
      <c r="G30" s="15"/>
      <c r="H30" s="15"/>
    </row>
    <row r="31" spans="1:8" ht="20.5" thickBot="1">
      <c r="A31" s="224" t="s">
        <v>990</v>
      </c>
      <c r="B31" s="226"/>
      <c r="C31" s="194"/>
      <c r="D31" s="74"/>
      <c r="E31" s="74"/>
      <c r="F31" s="74"/>
      <c r="G31" s="74"/>
      <c r="H31" s="74"/>
    </row>
    <row r="32" spans="1:8" ht="15.5">
      <c r="A32" s="239" t="s">
        <v>991</v>
      </c>
      <c r="B32" s="182">
        <v>2019</v>
      </c>
      <c r="C32" s="182">
        <v>2020</v>
      </c>
      <c r="D32" s="147">
        <v>2021</v>
      </c>
      <c r="E32" s="147">
        <v>2022</v>
      </c>
      <c r="F32" s="147" t="s">
        <v>954</v>
      </c>
      <c r="G32" s="147" t="s">
        <v>546</v>
      </c>
      <c r="H32" s="147" t="s">
        <v>547</v>
      </c>
    </row>
    <row r="33" spans="1:8" ht="15.5" hidden="1">
      <c r="A33" s="99" t="s">
        <v>992</v>
      </c>
      <c r="B33" s="193">
        <v>54.814999999999998</v>
      </c>
      <c r="C33" s="193">
        <v>47.262</v>
      </c>
      <c r="D33" s="193">
        <v>73.185000000000002</v>
      </c>
      <c r="E33" s="193">
        <v>85.483000000000004</v>
      </c>
      <c r="F33" s="193"/>
      <c r="G33" s="193"/>
    </row>
    <row r="34" spans="1:8" ht="15.5" hidden="1">
      <c r="A34" s="99" t="s">
        <v>993</v>
      </c>
      <c r="B34" s="193">
        <v>6.3360000000000003</v>
      </c>
      <c r="C34" s="193">
        <v>3.8879999999999999</v>
      </c>
      <c r="D34" s="193">
        <v>5.8150000000000004</v>
      </c>
      <c r="E34" s="193">
        <v>6.5289999999999999</v>
      </c>
      <c r="F34" s="193"/>
      <c r="G34" s="193"/>
    </row>
    <row r="35" spans="1:8" ht="15.5" hidden="1">
      <c r="A35" s="99" t="s">
        <v>994</v>
      </c>
      <c r="B35" s="193">
        <v>2.4209999999999998</v>
      </c>
      <c r="C35" s="193">
        <v>2.8849999999999998</v>
      </c>
      <c r="D35" s="193">
        <v>3.371</v>
      </c>
      <c r="E35" s="193">
        <v>4.1379999999999999</v>
      </c>
      <c r="F35" s="193"/>
      <c r="G35" s="193"/>
    </row>
    <row r="36" spans="1:8" ht="15.5" hidden="1">
      <c r="A36" s="99" t="s">
        <v>995</v>
      </c>
      <c r="B36" s="188">
        <v>945</v>
      </c>
      <c r="C36" s="193">
        <v>1.413</v>
      </c>
      <c r="D36" s="193">
        <v>1.482</v>
      </c>
      <c r="E36" s="193">
        <v>1.103</v>
      </c>
      <c r="F36" s="193"/>
      <c r="G36" s="193"/>
    </row>
    <row r="37" spans="1:8" ht="15.5" hidden="1">
      <c r="A37" s="99" t="s">
        <v>996</v>
      </c>
      <c r="B37" s="188">
        <v>252</v>
      </c>
      <c r="C37" s="188">
        <v>53</v>
      </c>
      <c r="D37" s="188">
        <v>65</v>
      </c>
      <c r="E37" s="188">
        <v>28</v>
      </c>
      <c r="F37" s="193"/>
      <c r="G37" s="193"/>
    </row>
    <row r="38" spans="1:8" ht="15.5">
      <c r="A38" s="99" t="s">
        <v>997</v>
      </c>
      <c r="B38" s="193">
        <v>64.769000000000005</v>
      </c>
      <c r="C38" s="193">
        <v>55.500999999999998</v>
      </c>
      <c r="D38" s="193">
        <v>83.918000000000006</v>
      </c>
      <c r="E38" s="193">
        <v>97.281000000000006</v>
      </c>
      <c r="F38" s="193">
        <v>39.466000000000001</v>
      </c>
      <c r="G38" s="193">
        <v>125.617</v>
      </c>
      <c r="H38" s="193">
        <v>123.928</v>
      </c>
    </row>
    <row r="39" spans="1:8" ht="15.65" hidden="1" customHeight="1">
      <c r="A39" s="285" t="s">
        <v>998</v>
      </c>
      <c r="B39" s="200">
        <v>440</v>
      </c>
      <c r="C39" s="200">
        <v>587</v>
      </c>
      <c r="D39" s="200">
        <v>531</v>
      </c>
      <c r="E39" s="200">
        <v>662</v>
      </c>
      <c r="F39" s="340"/>
      <c r="G39" s="340"/>
      <c r="H39" s="440"/>
    </row>
    <row r="40" spans="1:8" ht="15.5">
      <c r="A40" s="285" t="s">
        <v>999</v>
      </c>
      <c r="B40" s="200">
        <v>440</v>
      </c>
      <c r="C40" s="200">
        <v>587</v>
      </c>
      <c r="D40" s="200">
        <v>531</v>
      </c>
      <c r="E40" s="200">
        <v>662</v>
      </c>
      <c r="F40" s="188">
        <v>284</v>
      </c>
      <c r="G40" s="193">
        <v>1.169</v>
      </c>
      <c r="H40" s="188">
        <v>976</v>
      </c>
    </row>
    <row r="41" spans="1:8" ht="15.5">
      <c r="A41" s="344" t="s">
        <v>1000</v>
      </c>
      <c r="B41" s="219">
        <v>65.209000000000003</v>
      </c>
      <c r="C41" s="219">
        <v>56.088000000000001</v>
      </c>
      <c r="D41" s="219">
        <v>84.448999999999998</v>
      </c>
      <c r="E41" s="219">
        <v>97.942999999999998</v>
      </c>
      <c r="F41" s="193">
        <v>39.466000000000001</v>
      </c>
      <c r="G41" s="193">
        <v>126.786</v>
      </c>
      <c r="H41" s="193">
        <v>124.904</v>
      </c>
    </row>
    <row r="42" spans="1:8" ht="15.5">
      <c r="A42" s="15"/>
      <c r="B42" s="15"/>
      <c r="C42" s="15"/>
      <c r="D42" s="15"/>
      <c r="E42" s="15"/>
      <c r="F42" s="15"/>
      <c r="G42" s="15"/>
      <c r="H42" s="15"/>
    </row>
    <row r="43" spans="1:8" ht="20.5" thickBot="1">
      <c r="A43" s="224" t="s">
        <v>1001</v>
      </c>
      <c r="B43" s="226"/>
      <c r="C43" s="194"/>
      <c r="D43" s="74"/>
      <c r="E43" s="74"/>
      <c r="F43" s="74"/>
      <c r="G43" s="74"/>
      <c r="H43" s="74"/>
    </row>
    <row r="44" spans="1:8" ht="15.5">
      <c r="A44" s="239" t="s">
        <v>1002</v>
      </c>
      <c r="B44" s="182">
        <v>2019</v>
      </c>
      <c r="C44" s="182">
        <v>2020</v>
      </c>
      <c r="D44" s="147">
        <v>2021</v>
      </c>
      <c r="E44" s="147">
        <v>2022</v>
      </c>
      <c r="F44" s="147" t="s">
        <v>954</v>
      </c>
      <c r="G44" s="147" t="s">
        <v>546</v>
      </c>
      <c r="H44" s="147" t="s">
        <v>547</v>
      </c>
    </row>
    <row r="45" spans="1:8" ht="15.5">
      <c r="A45" s="99" t="s">
        <v>1003</v>
      </c>
      <c r="B45" s="200">
        <v>8.59</v>
      </c>
      <c r="C45" s="200">
        <v>7.27</v>
      </c>
      <c r="D45" s="200">
        <v>10.42</v>
      </c>
      <c r="E45" s="200" t="s">
        <v>1004</v>
      </c>
      <c r="F45" s="200" t="s">
        <v>1005</v>
      </c>
      <c r="G45" s="290" t="s">
        <v>1006</v>
      </c>
      <c r="H45" s="290" t="s">
        <v>1242</v>
      </c>
    </row>
    <row r="46" spans="1:8" ht="15.5">
      <c r="A46" s="99" t="s">
        <v>1007</v>
      </c>
      <c r="B46" s="200">
        <v>0.02</v>
      </c>
      <c r="C46" s="200">
        <v>0.08</v>
      </c>
      <c r="D46" s="200">
        <v>7.0000000000000007E-2</v>
      </c>
      <c r="E46" s="200" t="s">
        <v>1008</v>
      </c>
      <c r="F46" s="200" t="s">
        <v>1009</v>
      </c>
      <c r="G46" s="290" t="s">
        <v>1010</v>
      </c>
      <c r="H46" s="290" t="s">
        <v>1008</v>
      </c>
    </row>
    <row r="47" spans="1:8" ht="15.5">
      <c r="A47" s="99" t="s">
        <v>1011</v>
      </c>
      <c r="B47" s="200">
        <v>8.61</v>
      </c>
      <c r="C47" s="200">
        <v>7.35</v>
      </c>
      <c r="D47" s="200">
        <v>10.49</v>
      </c>
      <c r="E47" s="200" t="s">
        <v>1012</v>
      </c>
      <c r="F47" s="200" t="s">
        <v>962</v>
      </c>
      <c r="G47" s="290" t="s">
        <v>963</v>
      </c>
      <c r="H47" s="290" t="s">
        <v>1239</v>
      </c>
    </row>
    <row r="48" spans="1:8" ht="15.5">
      <c r="A48" s="286"/>
      <c r="B48" s="283"/>
      <c r="C48" s="283"/>
      <c r="D48" s="283"/>
      <c r="E48" s="283"/>
      <c r="F48" s="283"/>
      <c r="G48" s="283"/>
      <c r="H48" s="284"/>
    </row>
    <row r="49" spans="1:8" ht="15.5">
      <c r="A49" s="15"/>
      <c r="B49" s="15"/>
      <c r="C49" s="15"/>
      <c r="D49" s="15"/>
      <c r="E49" s="15"/>
      <c r="F49" s="15"/>
      <c r="G49" s="15"/>
      <c r="H49" s="15"/>
    </row>
    <row r="50" spans="1:8" ht="15.5">
      <c r="A50" s="15"/>
      <c r="B50" s="15"/>
      <c r="C50" s="15"/>
      <c r="D50" s="15"/>
      <c r="E50" s="15"/>
      <c r="F50" s="15"/>
      <c r="G50" s="15"/>
      <c r="H50" s="15"/>
    </row>
    <row r="51" spans="1:8" ht="15.5">
      <c r="A51" s="15"/>
      <c r="B51" s="15"/>
      <c r="C51" s="15"/>
      <c r="D51" s="15"/>
      <c r="E51" s="15"/>
      <c r="F51" s="15"/>
      <c r="G51" s="15"/>
      <c r="H51" s="15"/>
    </row>
    <row r="52" spans="1:8" ht="15.5">
      <c r="A52" s="15"/>
      <c r="B52" s="15"/>
      <c r="C52" s="15"/>
      <c r="D52" s="15"/>
      <c r="E52" s="15"/>
      <c r="F52" s="15"/>
      <c r="G52" s="15"/>
      <c r="H52" s="15"/>
    </row>
    <row r="53" spans="1:8" ht="15.5">
      <c r="A53" s="15"/>
      <c r="B53" s="15"/>
      <c r="C53" s="15"/>
      <c r="D53" s="15"/>
      <c r="E53" s="15"/>
      <c r="F53" s="15"/>
      <c r="G53" s="15"/>
      <c r="H53" s="15"/>
    </row>
    <row r="54" spans="1:8" ht="15.5">
      <c r="A54" s="15"/>
      <c r="B54" s="15"/>
      <c r="C54" s="15"/>
      <c r="D54" s="15"/>
      <c r="E54" s="15"/>
      <c r="F54" s="15"/>
      <c r="G54" s="15"/>
      <c r="H54" s="15"/>
    </row>
  </sheetData>
  <mergeCells count="2">
    <mergeCell ref="A1:F1"/>
    <mergeCell ref="A2:J2"/>
  </mergeCell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249977111117893"/>
    <outlinePr summaryBelow="0" summaryRight="0"/>
  </sheetPr>
  <dimension ref="A1:Q30"/>
  <sheetViews>
    <sheetView showGridLines="0" topLeftCell="J10" zoomScale="80" zoomScaleNormal="100" workbookViewId="0">
      <selection activeCell="L7" sqref="L7"/>
    </sheetView>
  </sheetViews>
  <sheetFormatPr baseColWidth="10" defaultColWidth="11.25" defaultRowHeight="15" customHeight="1"/>
  <cols>
    <col min="1" max="1" width="47.83203125" customWidth="1"/>
    <col min="2" max="9" width="0" hidden="1" customWidth="1"/>
    <col min="18" max="18" width="33.83203125" customWidth="1"/>
  </cols>
  <sheetData>
    <row r="1" spans="1:17" ht="24.75" customHeight="1">
      <c r="A1" s="394"/>
      <c r="B1" s="364"/>
      <c r="C1" s="364"/>
      <c r="D1" s="364"/>
      <c r="E1" s="364"/>
      <c r="F1" s="364"/>
      <c r="G1" s="18"/>
      <c r="H1" s="1"/>
      <c r="I1" s="1"/>
      <c r="J1" s="1"/>
      <c r="K1" s="1"/>
    </row>
    <row r="2" spans="1:17" ht="40.5" customHeight="1">
      <c r="A2" s="398" t="s">
        <v>542</v>
      </c>
      <c r="B2" s="364"/>
      <c r="C2" s="364"/>
      <c r="D2" s="364"/>
      <c r="E2" s="364"/>
      <c r="F2" s="364"/>
      <c r="G2" s="364"/>
      <c r="H2" s="1"/>
      <c r="I2" s="1"/>
      <c r="J2" s="1"/>
      <c r="K2" s="1"/>
    </row>
    <row r="3" spans="1:17" ht="17.5">
      <c r="A3" s="49" t="s">
        <v>15</v>
      </c>
      <c r="B3" s="15"/>
      <c r="C3" s="15"/>
      <c r="D3" s="15"/>
      <c r="E3" s="15"/>
      <c r="F3" s="15"/>
      <c r="G3" s="15"/>
      <c r="H3" s="15"/>
      <c r="I3" s="15"/>
      <c r="J3" s="15"/>
      <c r="K3" s="15"/>
    </row>
    <row r="4" spans="1:17" ht="20">
      <c r="A4" s="361" t="s">
        <v>543</v>
      </c>
      <c r="B4" s="15"/>
      <c r="C4" s="15"/>
      <c r="D4" s="15"/>
      <c r="E4" s="15"/>
      <c r="F4" s="15"/>
      <c r="G4" s="15"/>
      <c r="H4" s="15"/>
      <c r="I4" s="15"/>
      <c r="J4" s="15"/>
      <c r="K4" s="15"/>
    </row>
    <row r="5" spans="1:17" ht="17.5">
      <c r="A5" s="49"/>
      <c r="B5" s="15"/>
      <c r="C5" s="15"/>
      <c r="D5" s="15"/>
      <c r="E5" s="15"/>
      <c r="F5" s="15"/>
      <c r="G5" s="15"/>
      <c r="H5" s="15"/>
      <c r="I5" s="15"/>
      <c r="J5" s="15"/>
      <c r="K5" s="15"/>
    </row>
    <row r="6" spans="1:17" ht="18.5" thickBot="1">
      <c r="A6" s="224" t="s">
        <v>1013</v>
      </c>
      <c r="B6" s="240"/>
      <c r="C6" s="185"/>
      <c r="D6" s="15"/>
      <c r="E6" s="15"/>
      <c r="F6" s="15"/>
      <c r="G6" s="15"/>
      <c r="H6" s="15"/>
      <c r="I6" s="15"/>
      <c r="J6" s="15"/>
      <c r="K6" s="15"/>
    </row>
    <row r="7" spans="1:17" ht="15.5">
      <c r="A7" s="239" t="s">
        <v>1014</v>
      </c>
      <c r="B7" s="182">
        <v>2019</v>
      </c>
      <c r="C7" s="182">
        <v>2020</v>
      </c>
      <c r="D7" s="147">
        <v>2021</v>
      </c>
      <c r="E7" s="147">
        <v>2022</v>
      </c>
      <c r="J7" s="147">
        <v>2023</v>
      </c>
      <c r="K7" s="147">
        <v>2024</v>
      </c>
      <c r="L7" s="147" t="s">
        <v>546</v>
      </c>
      <c r="M7" s="147" t="s">
        <v>547</v>
      </c>
    </row>
    <row r="8" spans="1:17" ht="15.5">
      <c r="A8" s="99" t="s">
        <v>1015</v>
      </c>
      <c r="B8" s="200" t="s">
        <v>1016</v>
      </c>
      <c r="C8" s="200" t="s">
        <v>1017</v>
      </c>
      <c r="D8" s="200" t="s">
        <v>1018</v>
      </c>
      <c r="E8" s="200" t="s">
        <v>1019</v>
      </c>
      <c r="J8" s="200" t="s">
        <v>1020</v>
      </c>
      <c r="K8" s="200" t="s">
        <v>1021</v>
      </c>
      <c r="L8" s="200" t="s">
        <v>1022</v>
      </c>
      <c r="M8" s="200" t="s">
        <v>1023</v>
      </c>
    </row>
    <row r="9" spans="1:17" ht="15.5">
      <c r="A9" s="99" t="s">
        <v>1024</v>
      </c>
      <c r="B9" s="200" t="s">
        <v>958</v>
      </c>
      <c r="C9" s="200" t="s">
        <v>1025</v>
      </c>
      <c r="D9" s="200" t="s">
        <v>1025</v>
      </c>
      <c r="E9" s="200" t="s">
        <v>1026</v>
      </c>
      <c r="J9" s="200" t="s">
        <v>1027</v>
      </c>
      <c r="K9" s="200" t="s">
        <v>1028</v>
      </c>
      <c r="L9" s="200" t="s">
        <v>1029</v>
      </c>
      <c r="M9" s="200" t="s">
        <v>1030</v>
      </c>
    </row>
    <row r="10" spans="1:17" ht="15.5">
      <c r="A10" s="99" t="s">
        <v>1031</v>
      </c>
      <c r="B10" s="200" t="s">
        <v>1032</v>
      </c>
      <c r="C10" s="200" t="s">
        <v>772</v>
      </c>
      <c r="D10" s="200" t="s">
        <v>1033</v>
      </c>
      <c r="E10" s="200" t="s">
        <v>697</v>
      </c>
      <c r="J10" s="200" t="s">
        <v>1034</v>
      </c>
      <c r="K10" s="200" t="s">
        <v>1035</v>
      </c>
      <c r="L10" s="200" t="s">
        <v>1036</v>
      </c>
      <c r="M10" s="200" t="s">
        <v>1037</v>
      </c>
    </row>
    <row r="11" spans="1:17" ht="15.5">
      <c r="A11" s="15"/>
      <c r="B11" s="15"/>
      <c r="C11" s="15"/>
      <c r="D11" s="15"/>
      <c r="E11" s="15"/>
      <c r="F11" s="15"/>
      <c r="G11" s="15"/>
      <c r="H11" s="15"/>
      <c r="I11" s="15"/>
    </row>
    <row r="12" spans="1:17" ht="18.5" thickBot="1">
      <c r="A12" s="106" t="s">
        <v>1038</v>
      </c>
      <c r="B12" s="102"/>
      <c r="C12" s="74"/>
      <c r="D12" s="74"/>
      <c r="E12" s="74"/>
      <c r="F12" s="74"/>
      <c r="G12" s="74"/>
      <c r="H12" s="74"/>
      <c r="I12" s="74"/>
    </row>
    <row r="13" spans="1:17" ht="15.5">
      <c r="A13" s="233" t="s">
        <v>483</v>
      </c>
      <c r="B13" s="416">
        <v>2023</v>
      </c>
      <c r="C13" s="412"/>
      <c r="D13" s="412"/>
      <c r="E13" s="412"/>
      <c r="F13" s="412"/>
      <c r="G13" s="412"/>
      <c r="H13" s="412"/>
      <c r="I13" s="412"/>
      <c r="J13" s="416">
        <v>2025</v>
      </c>
      <c r="K13" s="412"/>
      <c r="L13" s="412"/>
      <c r="M13" s="412"/>
      <c r="N13" s="412"/>
      <c r="O13" s="412"/>
      <c r="P13" s="412"/>
      <c r="Q13" s="412"/>
    </row>
    <row r="14" spans="1:17" ht="15.5">
      <c r="A14" s="107" t="s">
        <v>1039</v>
      </c>
      <c r="B14" s="417" t="s">
        <v>1040</v>
      </c>
      <c r="C14" s="389"/>
      <c r="D14" s="389"/>
      <c r="E14" s="390"/>
      <c r="F14" s="417" t="s">
        <v>1041</v>
      </c>
      <c r="G14" s="389"/>
      <c r="H14" s="389"/>
      <c r="I14" s="390"/>
      <c r="J14" s="417" t="s">
        <v>1040</v>
      </c>
      <c r="K14" s="389"/>
      <c r="L14" s="389"/>
      <c r="M14" s="390"/>
      <c r="N14" s="417" t="s">
        <v>1041</v>
      </c>
      <c r="O14" s="389"/>
      <c r="P14" s="389"/>
      <c r="Q14" s="390"/>
    </row>
    <row r="15" spans="1:17" ht="15.5">
      <c r="A15" s="108" t="s">
        <v>1042</v>
      </c>
      <c r="B15" s="417" t="s">
        <v>1043</v>
      </c>
      <c r="C15" s="389"/>
      <c r="D15" s="389"/>
      <c r="E15" s="390"/>
      <c r="F15" s="417" t="s">
        <v>1043</v>
      </c>
      <c r="G15" s="389"/>
      <c r="H15" s="389"/>
      <c r="I15" s="390"/>
      <c r="J15" s="417" t="s">
        <v>1043</v>
      </c>
      <c r="K15" s="389"/>
      <c r="L15" s="389"/>
      <c r="M15" s="390"/>
      <c r="N15" s="417" t="s">
        <v>1043</v>
      </c>
      <c r="O15" s="389"/>
      <c r="P15" s="389"/>
      <c r="Q15" s="390"/>
    </row>
    <row r="16" spans="1:17" ht="15.5">
      <c r="A16" s="107" t="s">
        <v>1044</v>
      </c>
      <c r="B16" s="417" t="s">
        <v>1045</v>
      </c>
      <c r="C16" s="389"/>
      <c r="D16" s="389"/>
      <c r="E16" s="390"/>
      <c r="F16" s="417" t="s">
        <v>1045</v>
      </c>
      <c r="G16" s="389"/>
      <c r="H16" s="389"/>
      <c r="I16" s="390"/>
      <c r="J16" s="417" t="s">
        <v>1045</v>
      </c>
      <c r="K16" s="389"/>
      <c r="L16" s="389"/>
      <c r="M16" s="390"/>
      <c r="N16" s="417" t="s">
        <v>1045</v>
      </c>
      <c r="O16" s="389"/>
      <c r="P16" s="389"/>
      <c r="Q16" s="390"/>
    </row>
    <row r="17" spans="1:17" ht="15.5">
      <c r="A17" s="108" t="s">
        <v>1046</v>
      </c>
      <c r="B17" s="417" t="s">
        <v>1047</v>
      </c>
      <c r="C17" s="389"/>
      <c r="D17" s="389"/>
      <c r="E17" s="390"/>
      <c r="F17" s="417" t="s">
        <v>1047</v>
      </c>
      <c r="G17" s="389"/>
      <c r="H17" s="389"/>
      <c r="I17" s="390"/>
      <c r="J17" s="417" t="s">
        <v>1047</v>
      </c>
      <c r="K17" s="389"/>
      <c r="L17" s="389"/>
      <c r="M17" s="390"/>
      <c r="N17" s="417" t="s">
        <v>1047</v>
      </c>
      <c r="O17" s="389"/>
      <c r="P17" s="389"/>
      <c r="Q17" s="390"/>
    </row>
    <row r="18" spans="1:17" ht="40.5" customHeight="1">
      <c r="A18" s="109" t="s">
        <v>1048</v>
      </c>
      <c r="B18" s="421" t="s">
        <v>1049</v>
      </c>
      <c r="C18" s="422"/>
      <c r="D18" s="422"/>
      <c r="E18" s="423"/>
      <c r="F18" s="421" t="s">
        <v>1050</v>
      </c>
      <c r="G18" s="424"/>
      <c r="H18" s="424"/>
      <c r="I18" s="425"/>
      <c r="J18" s="421" t="s">
        <v>1049</v>
      </c>
      <c r="K18" s="422"/>
      <c r="L18" s="422"/>
      <c r="M18" s="423"/>
      <c r="N18" s="421" t="s">
        <v>1050</v>
      </c>
      <c r="O18" s="424"/>
      <c r="P18" s="424"/>
      <c r="Q18" s="425"/>
    </row>
    <row r="19" spans="1:17" ht="15.5">
      <c r="A19" s="110" t="s">
        <v>1051</v>
      </c>
      <c r="B19" s="417" t="s">
        <v>1052</v>
      </c>
      <c r="C19" s="389"/>
      <c r="D19" s="389"/>
      <c r="E19" s="390"/>
      <c r="F19" s="417" t="s">
        <v>1053</v>
      </c>
      <c r="G19" s="389"/>
      <c r="H19" s="389"/>
      <c r="I19" s="390"/>
      <c r="J19" s="417" t="s">
        <v>1054</v>
      </c>
      <c r="K19" s="389"/>
      <c r="L19" s="389"/>
      <c r="M19" s="390"/>
      <c r="N19" s="417" t="s">
        <v>1055</v>
      </c>
      <c r="O19" s="389"/>
      <c r="P19" s="389"/>
      <c r="Q19" s="390"/>
    </row>
    <row r="20" spans="1:17" ht="15.5">
      <c r="A20" s="110" t="s">
        <v>1056</v>
      </c>
      <c r="B20" s="418" t="s">
        <v>1057</v>
      </c>
      <c r="C20" s="419"/>
      <c r="D20" s="419"/>
      <c r="E20" s="420"/>
      <c r="F20" s="418" t="s">
        <v>1058</v>
      </c>
      <c r="G20" s="419"/>
      <c r="H20" s="419"/>
      <c r="I20" s="420"/>
      <c r="J20" s="426" t="s">
        <v>1059</v>
      </c>
      <c r="K20" s="427"/>
      <c r="L20" s="427"/>
      <c r="M20" s="428"/>
      <c r="N20" s="426" t="s">
        <v>1060</v>
      </c>
      <c r="O20" s="427"/>
      <c r="P20" s="427"/>
      <c r="Q20" s="428"/>
    </row>
    <row r="21" spans="1:17" ht="15.5">
      <c r="A21" s="110" t="s">
        <v>1061</v>
      </c>
      <c r="B21" s="417" t="s">
        <v>1062</v>
      </c>
      <c r="C21" s="389"/>
      <c r="D21" s="389"/>
      <c r="E21" s="390"/>
      <c r="F21" s="417" t="s">
        <v>1062</v>
      </c>
      <c r="G21" s="389"/>
      <c r="H21" s="389"/>
      <c r="I21" s="390"/>
      <c r="J21" s="417" t="s">
        <v>1062</v>
      </c>
      <c r="K21" s="389"/>
      <c r="L21" s="389"/>
      <c r="M21" s="390"/>
      <c r="N21" s="417" t="s">
        <v>1062</v>
      </c>
      <c r="O21" s="389"/>
      <c r="P21" s="389"/>
      <c r="Q21" s="390"/>
    </row>
    <row r="22" spans="1:17" ht="15.5">
      <c r="A22" s="110" t="s">
        <v>1063</v>
      </c>
      <c r="B22" s="417" t="s">
        <v>1064</v>
      </c>
      <c r="C22" s="389"/>
      <c r="D22" s="389"/>
      <c r="E22" s="390"/>
      <c r="F22" s="417" t="s">
        <v>1064</v>
      </c>
      <c r="G22" s="389"/>
      <c r="H22" s="389"/>
      <c r="I22" s="390"/>
      <c r="J22" s="417" t="s">
        <v>1064</v>
      </c>
      <c r="K22" s="389"/>
      <c r="L22" s="389"/>
      <c r="M22" s="390"/>
      <c r="N22" s="417" t="s">
        <v>1064</v>
      </c>
      <c r="O22" s="389"/>
      <c r="P22" s="389"/>
      <c r="Q22" s="390"/>
    </row>
    <row r="23" spans="1:17" ht="15.5">
      <c r="A23" s="110" t="s">
        <v>1065</v>
      </c>
      <c r="B23" s="417" t="s">
        <v>1064</v>
      </c>
      <c r="C23" s="389"/>
      <c r="D23" s="389"/>
      <c r="E23" s="390"/>
      <c r="F23" s="417" t="s">
        <v>1064</v>
      </c>
      <c r="G23" s="389"/>
      <c r="H23" s="389"/>
      <c r="I23" s="390"/>
      <c r="J23" s="417" t="s">
        <v>1064</v>
      </c>
      <c r="K23" s="389"/>
      <c r="L23" s="389"/>
      <c r="M23" s="390"/>
      <c r="N23" s="417" t="s">
        <v>1064</v>
      </c>
      <c r="O23" s="389"/>
      <c r="P23" s="389"/>
      <c r="Q23" s="390"/>
    </row>
    <row r="24" spans="1:17" ht="15.5">
      <c r="A24" s="110" t="s">
        <v>1066</v>
      </c>
      <c r="B24" s="417" t="s">
        <v>1067</v>
      </c>
      <c r="C24" s="389"/>
      <c r="D24" s="389"/>
      <c r="E24" s="390"/>
      <c r="F24" s="417" t="s">
        <v>1067</v>
      </c>
      <c r="G24" s="389"/>
      <c r="H24" s="389"/>
      <c r="I24" s="390"/>
      <c r="J24" s="417" t="s">
        <v>1067</v>
      </c>
      <c r="K24" s="389"/>
      <c r="L24" s="389"/>
      <c r="M24" s="390"/>
      <c r="N24" s="417" t="s">
        <v>1067</v>
      </c>
      <c r="O24" s="389"/>
      <c r="P24" s="389"/>
      <c r="Q24" s="390"/>
    </row>
    <row r="25" spans="1:17" ht="15.5">
      <c r="A25" s="15"/>
      <c r="B25" s="15"/>
      <c r="C25" s="15"/>
      <c r="D25" s="15"/>
      <c r="E25" s="15"/>
      <c r="F25" s="15"/>
      <c r="G25" s="15"/>
      <c r="H25" s="15"/>
      <c r="I25" s="15"/>
      <c r="J25" s="15"/>
      <c r="K25" s="15"/>
    </row>
    <row r="26" spans="1:17" ht="15.5">
      <c r="A26" s="92"/>
      <c r="B26" s="15"/>
      <c r="C26" s="15"/>
      <c r="D26" s="15"/>
      <c r="E26" s="15"/>
      <c r="F26" s="15"/>
      <c r="G26" s="15"/>
      <c r="H26" s="15"/>
      <c r="I26" s="15"/>
      <c r="J26" s="15"/>
      <c r="K26" s="15"/>
    </row>
    <row r="27" spans="1:17" ht="15.5">
      <c r="A27" s="15"/>
      <c r="B27" s="15"/>
      <c r="C27" s="15"/>
      <c r="D27" s="15"/>
      <c r="E27" s="15"/>
      <c r="F27" s="15"/>
      <c r="G27" s="15"/>
      <c r="H27" s="15"/>
      <c r="I27" s="15"/>
      <c r="J27" s="15"/>
      <c r="K27" s="15"/>
    </row>
    <row r="28" spans="1:17" ht="15.5">
      <c r="A28" s="15"/>
      <c r="B28" s="15"/>
      <c r="C28" s="15"/>
      <c r="D28" s="15"/>
      <c r="E28" s="15"/>
      <c r="F28" s="15"/>
      <c r="G28" s="15"/>
      <c r="H28" s="15"/>
      <c r="I28" s="15"/>
      <c r="J28" s="15"/>
      <c r="K28" s="15"/>
    </row>
    <row r="29" spans="1:17" ht="15.5">
      <c r="A29" s="15"/>
      <c r="B29" s="15"/>
      <c r="C29" s="15"/>
      <c r="D29" s="15"/>
      <c r="E29" s="15"/>
      <c r="F29" s="15"/>
      <c r="G29" s="15"/>
      <c r="H29" s="15"/>
      <c r="I29" s="15"/>
      <c r="J29" s="15"/>
      <c r="K29" s="15"/>
    </row>
    <row r="30" spans="1:17" ht="15.5">
      <c r="A30" s="15"/>
      <c r="B30" s="15"/>
      <c r="C30" s="15"/>
      <c r="D30" s="15"/>
      <c r="E30" s="15"/>
      <c r="F30" s="15"/>
      <c r="G30" s="15"/>
      <c r="H30" s="15"/>
      <c r="I30" s="15"/>
      <c r="J30" s="15"/>
      <c r="K30" s="15"/>
    </row>
  </sheetData>
  <mergeCells count="48">
    <mergeCell ref="J22:M22"/>
    <mergeCell ref="N22:Q22"/>
    <mergeCell ref="J23:M23"/>
    <mergeCell ref="N23:Q23"/>
    <mergeCell ref="J24:M24"/>
    <mergeCell ref="N24:Q24"/>
    <mergeCell ref="J19:M19"/>
    <mergeCell ref="N19:Q19"/>
    <mergeCell ref="J20:M20"/>
    <mergeCell ref="N20:Q20"/>
    <mergeCell ref="J21:M21"/>
    <mergeCell ref="N21:Q21"/>
    <mergeCell ref="J16:M16"/>
    <mergeCell ref="N16:Q16"/>
    <mergeCell ref="J17:M17"/>
    <mergeCell ref="N17:Q17"/>
    <mergeCell ref="J18:M18"/>
    <mergeCell ref="N18:Q18"/>
    <mergeCell ref="J13:Q13"/>
    <mergeCell ref="J14:M14"/>
    <mergeCell ref="N14:Q14"/>
    <mergeCell ref="J15:M15"/>
    <mergeCell ref="N15:Q15"/>
    <mergeCell ref="B22:E22"/>
    <mergeCell ref="B23:E23"/>
    <mergeCell ref="B24:E24"/>
    <mergeCell ref="F20:I20"/>
    <mergeCell ref="F21:I21"/>
    <mergeCell ref="F22:I22"/>
    <mergeCell ref="F23:I23"/>
    <mergeCell ref="F24:I24"/>
    <mergeCell ref="B15:E15"/>
    <mergeCell ref="F15:I15"/>
    <mergeCell ref="B19:E19"/>
    <mergeCell ref="B20:E20"/>
    <mergeCell ref="B21:E21"/>
    <mergeCell ref="B16:E16"/>
    <mergeCell ref="F16:I16"/>
    <mergeCell ref="B17:E17"/>
    <mergeCell ref="F17:I17"/>
    <mergeCell ref="B18:E18"/>
    <mergeCell ref="F18:I18"/>
    <mergeCell ref="F19:I19"/>
    <mergeCell ref="A1:F1"/>
    <mergeCell ref="A2:G2"/>
    <mergeCell ref="B13:I13"/>
    <mergeCell ref="B14:E14"/>
    <mergeCell ref="F14:I14"/>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0.249977111117893"/>
    <outlinePr summaryBelow="0" summaryRight="0"/>
  </sheetPr>
  <dimension ref="A1:I58"/>
  <sheetViews>
    <sheetView showGridLines="0" topLeftCell="B33" zoomScaleNormal="100" workbookViewId="0">
      <selection activeCell="G21" sqref="G21:G31"/>
    </sheetView>
  </sheetViews>
  <sheetFormatPr baseColWidth="10" defaultColWidth="11.25" defaultRowHeight="15" customHeight="1"/>
  <cols>
    <col min="1" max="1" width="30.5" customWidth="1"/>
    <col min="2" max="2" width="31.33203125" customWidth="1"/>
    <col min="3" max="5" width="0" hidden="1" customWidth="1"/>
    <col min="6" max="6" width="10.75" customWidth="1"/>
  </cols>
  <sheetData>
    <row r="1" spans="1:9" ht="24.75" customHeight="1">
      <c r="A1" s="394"/>
      <c r="B1" s="364"/>
      <c r="C1" s="364"/>
      <c r="D1" s="364"/>
      <c r="E1" s="364"/>
      <c r="F1" s="364"/>
      <c r="G1" s="18"/>
      <c r="H1" s="18"/>
      <c r="I1" s="1"/>
    </row>
    <row r="2" spans="1:9" ht="40.5" customHeight="1">
      <c r="A2" s="398" t="s">
        <v>542</v>
      </c>
      <c r="B2" s="364"/>
      <c r="C2" s="364"/>
      <c r="D2" s="364"/>
      <c r="E2" s="364"/>
      <c r="F2" s="364"/>
      <c r="G2" s="364"/>
      <c r="I2" s="1"/>
    </row>
    <row r="3" spans="1:9" ht="17.5">
      <c r="A3" s="111" t="s">
        <v>16</v>
      </c>
      <c r="B3" s="56"/>
      <c r="C3" s="56"/>
      <c r="D3" s="56"/>
      <c r="E3" s="56"/>
      <c r="F3" s="56"/>
      <c r="G3" s="56"/>
      <c r="H3" s="56"/>
      <c r="I3" s="56"/>
    </row>
    <row r="4" spans="1:9" ht="40" customHeight="1">
      <c r="A4" s="405" t="s">
        <v>1068</v>
      </c>
      <c r="B4" s="405"/>
      <c r="C4" s="56"/>
      <c r="D4" s="56"/>
      <c r="E4" s="56"/>
      <c r="F4" s="56"/>
      <c r="G4" s="56"/>
      <c r="H4" s="56"/>
      <c r="I4" s="56"/>
    </row>
    <row r="5" spans="1:9" ht="17.5">
      <c r="A5" s="111"/>
      <c r="B5" s="56"/>
      <c r="C5" s="56"/>
      <c r="D5" s="56"/>
      <c r="E5" s="56"/>
      <c r="F5" s="56"/>
      <c r="G5" s="56"/>
      <c r="H5" s="56"/>
      <c r="I5" s="56"/>
    </row>
    <row r="6" spans="1:9" ht="18.5" thickBot="1">
      <c r="A6" s="241" t="s">
        <v>1069</v>
      </c>
      <c r="B6" s="242"/>
      <c r="C6" s="242"/>
      <c r="D6" s="243"/>
      <c r="E6" s="52"/>
      <c r="F6" s="52"/>
      <c r="G6" s="52"/>
      <c r="H6" s="52"/>
    </row>
    <row r="7" spans="1:9" ht="15.5">
      <c r="A7" s="244" t="s">
        <v>1070</v>
      </c>
      <c r="B7" s="245"/>
      <c r="C7" s="245">
        <v>2019</v>
      </c>
      <c r="D7" s="245">
        <v>2020</v>
      </c>
      <c r="E7" s="246">
        <v>2021</v>
      </c>
      <c r="F7" s="246">
        <v>2022</v>
      </c>
      <c r="G7" s="246">
        <v>2023</v>
      </c>
      <c r="H7" s="246">
        <v>2024</v>
      </c>
    </row>
    <row r="8" spans="1:9" ht="15.5">
      <c r="A8" s="430" t="s">
        <v>1071</v>
      </c>
      <c r="B8" s="389"/>
      <c r="C8" s="247">
        <v>0.44</v>
      </c>
      <c r="D8" s="247">
        <v>0.51</v>
      </c>
      <c r="E8" s="247">
        <v>0.95</v>
      </c>
      <c r="F8" s="247" t="s">
        <v>1072</v>
      </c>
      <c r="G8" s="247" t="s">
        <v>1073</v>
      </c>
      <c r="H8" s="248" t="s">
        <v>1074</v>
      </c>
    </row>
    <row r="9" spans="1:9" ht="15.5">
      <c r="A9" s="430" t="s">
        <v>1075</v>
      </c>
      <c r="B9" s="389"/>
      <c r="C9" s="247">
        <v>0.11</v>
      </c>
      <c r="D9" s="247">
        <v>0.13</v>
      </c>
      <c r="E9" s="247">
        <v>0.09</v>
      </c>
      <c r="F9" s="247" t="s">
        <v>1076</v>
      </c>
      <c r="G9" s="247" t="s">
        <v>1010</v>
      </c>
      <c r="H9" s="248" t="s">
        <v>1076</v>
      </c>
    </row>
    <row r="10" spans="1:9" ht="15.5">
      <c r="A10" s="430" t="s">
        <v>1077</v>
      </c>
      <c r="B10" s="389"/>
      <c r="C10" s="247">
        <v>0.55000000000000004</v>
      </c>
      <c r="D10" s="247">
        <v>0.63</v>
      </c>
      <c r="E10" s="247">
        <v>1.04</v>
      </c>
      <c r="F10" s="247" t="s">
        <v>1078</v>
      </c>
      <c r="G10" s="247" t="s">
        <v>1079</v>
      </c>
      <c r="H10" s="248" t="s">
        <v>1035</v>
      </c>
    </row>
    <row r="11" spans="1:9" ht="15.5">
      <c r="A11" s="56"/>
      <c r="B11" s="56"/>
      <c r="C11" s="56"/>
      <c r="D11" s="56"/>
      <c r="E11" s="56"/>
      <c r="F11" s="56"/>
      <c r="G11" s="56"/>
      <c r="H11" s="56"/>
    </row>
    <row r="12" spans="1:9" ht="18.5" thickBot="1">
      <c r="A12" s="241" t="s">
        <v>1080</v>
      </c>
      <c r="B12" s="242"/>
      <c r="C12" s="242"/>
      <c r="D12" s="243"/>
      <c r="E12" s="52"/>
      <c r="F12" s="52"/>
      <c r="G12" s="52"/>
      <c r="H12" s="52"/>
      <c r="I12" s="52"/>
    </row>
    <row r="13" spans="1:9" ht="15.5">
      <c r="A13" s="244" t="s">
        <v>1081</v>
      </c>
      <c r="B13" s="245"/>
      <c r="C13" s="245">
        <v>2019</v>
      </c>
      <c r="D13" s="245">
        <v>2020</v>
      </c>
      <c r="E13" s="246">
        <v>2021</v>
      </c>
      <c r="F13" s="246">
        <v>2022</v>
      </c>
      <c r="G13" s="246">
        <v>2023</v>
      </c>
      <c r="H13" s="246" t="s">
        <v>546</v>
      </c>
      <c r="I13" s="246" t="s">
        <v>547</v>
      </c>
    </row>
    <row r="14" spans="1:9" ht="15.5">
      <c r="A14" s="112" t="s">
        <v>1082</v>
      </c>
      <c r="B14" s="112"/>
      <c r="C14" s="247">
        <v>14</v>
      </c>
      <c r="D14" s="247" t="s">
        <v>1083</v>
      </c>
      <c r="E14" s="247" t="s">
        <v>1084</v>
      </c>
      <c r="F14" s="248" t="s">
        <v>1085</v>
      </c>
      <c r="G14" s="248" t="s">
        <v>1086</v>
      </c>
      <c r="H14" s="294" t="s">
        <v>1087</v>
      </c>
      <c r="I14" s="294" t="s">
        <v>1088</v>
      </c>
    </row>
    <row r="15" spans="1:9" ht="15.5">
      <c r="A15" s="112" t="s">
        <v>1089</v>
      </c>
      <c r="B15" s="112"/>
      <c r="C15" s="247" t="s">
        <v>1090</v>
      </c>
      <c r="D15" s="247" t="s">
        <v>1091</v>
      </c>
      <c r="E15" s="247" t="s">
        <v>1033</v>
      </c>
      <c r="F15" s="248" t="s">
        <v>1092</v>
      </c>
      <c r="G15" s="248" t="s">
        <v>1093</v>
      </c>
      <c r="H15" s="294" t="s">
        <v>1094</v>
      </c>
      <c r="I15" s="294" t="s">
        <v>1095</v>
      </c>
    </row>
    <row r="16" spans="1:9" ht="15.5">
      <c r="A16" s="112" t="s">
        <v>1096</v>
      </c>
      <c r="B16" s="112"/>
      <c r="C16" s="247" t="s">
        <v>1097</v>
      </c>
      <c r="D16" s="247" t="s">
        <v>1098</v>
      </c>
      <c r="E16" s="247" t="s">
        <v>1099</v>
      </c>
      <c r="F16" s="248" t="s">
        <v>1100</v>
      </c>
      <c r="G16" s="248" t="s">
        <v>1101</v>
      </c>
      <c r="H16" s="294" t="s">
        <v>1102</v>
      </c>
      <c r="I16" s="294" t="s">
        <v>1103</v>
      </c>
    </row>
    <row r="17" spans="1:8" ht="15.5">
      <c r="A17" s="431"/>
      <c r="B17" s="364"/>
      <c r="C17" s="364"/>
      <c r="D17" s="364"/>
      <c r="E17" s="364"/>
      <c r="F17" s="364"/>
      <c r="G17" s="43"/>
      <c r="H17" s="43"/>
    </row>
    <row r="18" spans="1:8" ht="15.5">
      <c r="A18" s="56"/>
      <c r="B18" s="56"/>
      <c r="C18" s="56"/>
      <c r="D18" s="56"/>
      <c r="E18" s="56"/>
      <c r="F18" s="56"/>
      <c r="G18" s="56"/>
      <c r="H18" s="56"/>
    </row>
    <row r="19" spans="1:8" ht="18.5" thickBot="1">
      <c r="A19" s="241" t="s">
        <v>1104</v>
      </c>
      <c r="B19" s="242"/>
      <c r="C19" s="242"/>
      <c r="D19" s="243"/>
      <c r="E19" s="242"/>
      <c r="F19" s="52"/>
      <c r="G19" s="52"/>
      <c r="H19" s="52"/>
    </row>
    <row r="20" spans="1:8" ht="15.5">
      <c r="A20" s="244" t="s">
        <v>1105</v>
      </c>
      <c r="B20" s="244"/>
      <c r="C20" s="245">
        <v>2019</v>
      </c>
      <c r="D20" s="245">
        <v>2020</v>
      </c>
      <c r="E20" s="245">
        <v>2021</v>
      </c>
      <c r="F20" s="249">
        <v>2022</v>
      </c>
      <c r="G20" s="249">
        <v>2023</v>
      </c>
      <c r="H20" s="249">
        <v>2024</v>
      </c>
    </row>
    <row r="21" spans="1:8" ht="15.5">
      <c r="A21" s="429" t="s">
        <v>1106</v>
      </c>
      <c r="B21" s="112" t="s">
        <v>1107</v>
      </c>
      <c r="C21" s="247">
        <v>975</v>
      </c>
      <c r="D21" s="154">
        <v>1120</v>
      </c>
      <c r="E21" s="154">
        <v>2227</v>
      </c>
      <c r="F21" s="354">
        <v>1.7609999999999999</v>
      </c>
      <c r="G21" s="354">
        <v>2.1539999999999999</v>
      </c>
      <c r="H21" s="354">
        <v>3.4849999999999999</v>
      </c>
    </row>
    <row r="22" spans="1:8" ht="15.5">
      <c r="A22" s="364"/>
      <c r="B22" s="112" t="s">
        <v>1108</v>
      </c>
      <c r="C22" s="247">
        <v>137</v>
      </c>
      <c r="D22" s="247">
        <v>176</v>
      </c>
      <c r="E22" s="247">
        <v>132</v>
      </c>
      <c r="F22" s="154">
        <v>4</v>
      </c>
      <c r="G22" s="154">
        <v>0</v>
      </c>
      <c r="H22" s="154">
        <v>236</v>
      </c>
    </row>
    <row r="23" spans="1:8" ht="15.5">
      <c r="A23" s="368"/>
      <c r="B23" s="112" t="s">
        <v>1109</v>
      </c>
      <c r="C23" s="247">
        <v>98</v>
      </c>
      <c r="D23" s="247">
        <v>96</v>
      </c>
      <c r="E23" s="247">
        <v>351</v>
      </c>
      <c r="F23" s="154">
        <v>195</v>
      </c>
      <c r="G23" s="154">
        <v>274</v>
      </c>
      <c r="H23" s="154">
        <v>468</v>
      </c>
    </row>
    <row r="24" spans="1:8" ht="15.5">
      <c r="A24" s="429" t="s">
        <v>1110</v>
      </c>
      <c r="B24" s="112" t="s">
        <v>1111</v>
      </c>
      <c r="C24" s="247">
        <v>35</v>
      </c>
      <c r="D24" s="247">
        <v>34</v>
      </c>
      <c r="E24" s="247">
        <v>55</v>
      </c>
      <c r="F24" s="154">
        <v>86</v>
      </c>
      <c r="G24" s="154">
        <v>108</v>
      </c>
      <c r="H24" s="154">
        <v>92</v>
      </c>
    </row>
    <row r="25" spans="1:8" ht="15.5">
      <c r="A25" s="364"/>
      <c r="B25" s="112" t="s">
        <v>1112</v>
      </c>
      <c r="C25" s="247">
        <v>477</v>
      </c>
      <c r="D25" s="247">
        <v>109</v>
      </c>
      <c r="E25" s="154">
        <v>2055</v>
      </c>
      <c r="F25" s="354">
        <v>1.0409999999999999</v>
      </c>
      <c r="G25" s="354">
        <v>1.0720000000000001</v>
      </c>
      <c r="H25" s="354">
        <v>1.0940000000000001</v>
      </c>
    </row>
    <row r="26" spans="1:8" ht="15.5">
      <c r="A26" s="368"/>
      <c r="B26" s="112" t="s">
        <v>1113</v>
      </c>
      <c r="C26" s="247">
        <v>250</v>
      </c>
      <c r="D26" s="247">
        <v>96</v>
      </c>
      <c r="E26" s="247">
        <v>133</v>
      </c>
      <c r="F26" s="154">
        <v>69</v>
      </c>
      <c r="G26" s="154">
        <v>107</v>
      </c>
      <c r="H26" s="154">
        <v>362</v>
      </c>
    </row>
    <row r="27" spans="1:8" ht="15.5">
      <c r="A27" s="429" t="s">
        <v>1114</v>
      </c>
      <c r="B27" s="112" t="s">
        <v>1115</v>
      </c>
      <c r="C27" s="247">
        <v>1117</v>
      </c>
      <c r="D27" s="154">
        <v>1876</v>
      </c>
      <c r="E27" s="154">
        <v>1718</v>
      </c>
      <c r="F27" s="354">
        <v>2.1480000000000001</v>
      </c>
      <c r="G27" s="354">
        <v>2.028</v>
      </c>
      <c r="H27" s="354">
        <v>2.8170000000000002</v>
      </c>
    </row>
    <row r="28" spans="1:8" ht="15.5">
      <c r="A28" s="364"/>
      <c r="B28" s="112" t="s">
        <v>1116</v>
      </c>
      <c r="C28" s="247">
        <v>644</v>
      </c>
      <c r="D28" s="247">
        <v>543</v>
      </c>
      <c r="E28" s="154">
        <v>1009</v>
      </c>
      <c r="F28" s="354">
        <v>1.4079999999999999</v>
      </c>
      <c r="G28" s="354">
        <v>1.2150000000000001</v>
      </c>
      <c r="H28" s="354">
        <v>1.4690000000000001</v>
      </c>
    </row>
    <row r="29" spans="1:8" ht="15.5" hidden="1">
      <c r="A29" s="364"/>
      <c r="B29" s="112" t="s">
        <v>1117</v>
      </c>
      <c r="C29" s="292">
        <v>973</v>
      </c>
      <c r="D29" s="292">
        <v>876</v>
      </c>
      <c r="E29" s="293">
        <v>328</v>
      </c>
      <c r="F29" s="355">
        <v>435.96</v>
      </c>
      <c r="G29" s="356"/>
      <c r="H29" s="356"/>
    </row>
    <row r="30" spans="1:8" ht="15.5" hidden="1">
      <c r="A30" s="368"/>
      <c r="B30" s="112" t="s">
        <v>1118</v>
      </c>
      <c r="C30" s="292" t="s">
        <v>672</v>
      </c>
      <c r="D30" s="292" t="s">
        <v>672</v>
      </c>
      <c r="E30" s="292">
        <v>334</v>
      </c>
      <c r="F30" s="355" t="s">
        <v>1119</v>
      </c>
      <c r="G30" s="356"/>
      <c r="H30" s="356"/>
    </row>
    <row r="31" spans="1:8" ht="15.5">
      <c r="A31" s="113" t="s">
        <v>904</v>
      </c>
      <c r="B31" s="114"/>
      <c r="C31" s="154">
        <v>3733</v>
      </c>
      <c r="D31" s="291">
        <v>4050</v>
      </c>
      <c r="E31" s="154">
        <v>7680</v>
      </c>
      <c r="F31" s="354">
        <v>6.7119999999999997</v>
      </c>
      <c r="G31" s="354">
        <v>6.9580000000000002</v>
      </c>
      <c r="H31" s="354">
        <v>10.023</v>
      </c>
    </row>
    <row r="32" spans="1:8" ht="15.5">
      <c r="A32" s="56"/>
      <c r="B32" s="56"/>
      <c r="C32" s="56"/>
      <c r="D32" s="56"/>
      <c r="E32" s="56"/>
      <c r="F32" s="56"/>
      <c r="G32" s="43"/>
      <c r="H32" s="43"/>
    </row>
    <row r="33" spans="1:8" ht="18.5" thickBot="1">
      <c r="A33" s="241" t="s">
        <v>1120</v>
      </c>
      <c r="B33" s="242"/>
      <c r="C33" s="242"/>
      <c r="D33" s="243"/>
      <c r="E33" s="242"/>
      <c r="F33" s="52"/>
      <c r="G33" s="43"/>
      <c r="H33" s="43"/>
    </row>
    <row r="34" spans="1:8" ht="15.5">
      <c r="A34" s="244" t="s">
        <v>1121</v>
      </c>
      <c r="B34" s="244"/>
      <c r="C34" s="245">
        <v>2019</v>
      </c>
      <c r="D34" s="245">
        <v>2020</v>
      </c>
      <c r="E34" s="245">
        <v>2021</v>
      </c>
      <c r="F34" s="246">
        <v>2022</v>
      </c>
      <c r="G34" s="246">
        <v>2023</v>
      </c>
      <c r="H34" s="249">
        <v>2024</v>
      </c>
    </row>
    <row r="35" spans="1:8" ht="15.5">
      <c r="A35" s="429" t="s">
        <v>1122</v>
      </c>
      <c r="B35" s="112" t="s">
        <v>1123</v>
      </c>
      <c r="C35" s="247">
        <v>216</v>
      </c>
      <c r="D35" s="247">
        <v>217</v>
      </c>
      <c r="E35" s="247">
        <v>198</v>
      </c>
      <c r="F35" s="247">
        <v>247</v>
      </c>
      <c r="G35" s="247">
        <v>355</v>
      </c>
      <c r="H35" s="250">
        <v>573.18399999999997</v>
      </c>
    </row>
    <row r="36" spans="1:8" ht="15.5">
      <c r="A36" s="364"/>
      <c r="B36" s="112" t="s">
        <v>1124</v>
      </c>
      <c r="C36" s="247">
        <v>16</v>
      </c>
      <c r="D36" s="247">
        <v>11</v>
      </c>
      <c r="E36" s="247">
        <v>15</v>
      </c>
      <c r="F36" s="247">
        <v>17</v>
      </c>
      <c r="G36" s="247">
        <v>33</v>
      </c>
      <c r="H36" s="250">
        <v>53.655000000000001</v>
      </c>
    </row>
    <row r="37" spans="1:8" ht="15.5">
      <c r="A37" s="364"/>
      <c r="B37" s="112" t="s">
        <v>1125</v>
      </c>
      <c r="C37" s="247">
        <v>1</v>
      </c>
      <c r="D37" s="247" t="s">
        <v>738</v>
      </c>
      <c r="E37" s="247">
        <v>2</v>
      </c>
      <c r="F37" s="247">
        <v>2</v>
      </c>
      <c r="G37" s="247">
        <v>4</v>
      </c>
      <c r="H37" s="250">
        <v>4.3920000000000003</v>
      </c>
    </row>
    <row r="38" spans="1:8" ht="15.5">
      <c r="A38" s="364"/>
      <c r="B38" s="112" t="s">
        <v>1126</v>
      </c>
      <c r="C38" s="247">
        <v>19</v>
      </c>
      <c r="D38" s="247">
        <v>8</v>
      </c>
      <c r="E38" s="247">
        <v>7</v>
      </c>
      <c r="F38" s="247">
        <v>5</v>
      </c>
      <c r="G38" s="247">
        <v>2</v>
      </c>
      <c r="H38" s="250">
        <v>7.8019999999999996</v>
      </c>
    </row>
    <row r="39" spans="1:8" ht="15.5">
      <c r="A39" s="364"/>
      <c r="B39" s="112" t="s">
        <v>1127</v>
      </c>
      <c r="C39" s="247">
        <v>5</v>
      </c>
      <c r="D39" s="247">
        <v>8</v>
      </c>
      <c r="E39" s="247">
        <v>7</v>
      </c>
      <c r="F39" s="247">
        <v>15</v>
      </c>
      <c r="G39" s="247">
        <v>10</v>
      </c>
      <c r="H39" s="250">
        <v>8.6999999999999993</v>
      </c>
    </row>
    <row r="40" spans="1:8" ht="15.5">
      <c r="A40" s="368"/>
      <c r="B40" s="112" t="s">
        <v>1128</v>
      </c>
      <c r="C40" s="247">
        <v>2</v>
      </c>
      <c r="D40" s="247">
        <v>2</v>
      </c>
      <c r="E40" s="247">
        <v>1</v>
      </c>
      <c r="F40" s="247">
        <v>2</v>
      </c>
      <c r="G40" s="247">
        <v>2</v>
      </c>
      <c r="H40" s="250">
        <v>2.3439999999999999</v>
      </c>
    </row>
    <row r="41" spans="1:8" ht="15.5">
      <c r="A41" s="429" t="s">
        <v>1129</v>
      </c>
      <c r="B41" s="112" t="s">
        <v>1130</v>
      </c>
      <c r="C41" s="247">
        <v>388</v>
      </c>
      <c r="D41" s="247">
        <v>584</v>
      </c>
      <c r="E41" s="247">
        <v>338</v>
      </c>
      <c r="F41" s="247">
        <v>474</v>
      </c>
      <c r="G41" s="247">
        <v>431</v>
      </c>
      <c r="H41" s="250">
        <v>530.45299999999997</v>
      </c>
    </row>
    <row r="42" spans="1:8" ht="15.5">
      <c r="A42" s="364"/>
      <c r="B42" s="112" t="s">
        <v>1131</v>
      </c>
      <c r="C42" s="247">
        <v>109</v>
      </c>
      <c r="D42" s="247">
        <v>107</v>
      </c>
      <c r="E42" s="247">
        <v>133</v>
      </c>
      <c r="F42" s="247">
        <v>156</v>
      </c>
      <c r="G42" s="247">
        <v>174</v>
      </c>
      <c r="H42" s="250">
        <v>187.72</v>
      </c>
    </row>
    <row r="43" spans="1:8" ht="15.5">
      <c r="A43" s="364"/>
      <c r="B43" s="112" t="s">
        <v>1132</v>
      </c>
      <c r="C43" s="247">
        <v>53</v>
      </c>
      <c r="D43" s="247">
        <v>25</v>
      </c>
      <c r="E43" s="247">
        <v>4</v>
      </c>
      <c r="F43" s="247">
        <v>1</v>
      </c>
      <c r="G43" s="247">
        <v>13</v>
      </c>
      <c r="H43" s="250">
        <v>0</v>
      </c>
    </row>
    <row r="44" spans="1:8" ht="15.5">
      <c r="A44" s="364"/>
      <c r="B44" s="112" t="s">
        <v>1133</v>
      </c>
      <c r="C44" s="247">
        <v>11</v>
      </c>
      <c r="D44" s="247">
        <v>5</v>
      </c>
      <c r="E44" s="247">
        <v>3</v>
      </c>
      <c r="F44" s="247">
        <v>23</v>
      </c>
      <c r="G44" s="247">
        <v>0</v>
      </c>
      <c r="H44" s="250">
        <v>1.33</v>
      </c>
    </row>
    <row r="45" spans="1:8" ht="15.5">
      <c r="A45" s="364"/>
      <c r="B45" s="112" t="s">
        <v>1134</v>
      </c>
      <c r="C45" s="247">
        <v>6</v>
      </c>
      <c r="D45" s="247">
        <v>5</v>
      </c>
      <c r="E45" s="247">
        <v>7</v>
      </c>
      <c r="F45" s="247">
        <v>19</v>
      </c>
      <c r="G45" s="247">
        <v>11</v>
      </c>
      <c r="H45" s="250">
        <v>10.49</v>
      </c>
    </row>
    <row r="46" spans="1:8" ht="15.5">
      <c r="A46" s="364"/>
      <c r="B46" s="112" t="s">
        <v>1135</v>
      </c>
      <c r="C46" s="247">
        <v>4</v>
      </c>
      <c r="D46" s="247">
        <v>5</v>
      </c>
      <c r="E46" s="247">
        <v>5</v>
      </c>
      <c r="F46" s="247">
        <v>6</v>
      </c>
      <c r="G46" s="247">
        <v>8</v>
      </c>
      <c r="H46" s="250">
        <v>4.4720000000000004</v>
      </c>
    </row>
    <row r="47" spans="1:8" ht="15.5">
      <c r="A47" s="368"/>
      <c r="B47" s="112" t="s">
        <v>1136</v>
      </c>
      <c r="C47" s="247" t="s">
        <v>672</v>
      </c>
      <c r="D47" s="247">
        <v>2</v>
      </c>
      <c r="E47" s="247" t="s">
        <v>675</v>
      </c>
      <c r="F47" s="247">
        <v>0</v>
      </c>
      <c r="G47" s="247">
        <v>1</v>
      </c>
      <c r="H47" s="250">
        <v>0</v>
      </c>
    </row>
    <row r="48" spans="1:8" ht="15.5">
      <c r="A48" s="112" t="s">
        <v>903</v>
      </c>
      <c r="B48" s="112" t="s">
        <v>903</v>
      </c>
      <c r="C48" s="247">
        <v>25</v>
      </c>
      <c r="D48" s="247">
        <v>25</v>
      </c>
      <c r="E48" s="247">
        <v>13</v>
      </c>
      <c r="F48" s="247">
        <v>25</v>
      </c>
      <c r="G48" s="247">
        <v>17</v>
      </c>
      <c r="H48" s="250">
        <v>35.835000000000001</v>
      </c>
    </row>
    <row r="49" spans="1:9" ht="15.5">
      <c r="A49" s="113" t="s">
        <v>904</v>
      </c>
      <c r="B49" s="112"/>
      <c r="C49" s="247">
        <v>855</v>
      </c>
      <c r="D49" s="154">
        <v>1004</v>
      </c>
      <c r="E49" s="247">
        <v>738</v>
      </c>
      <c r="F49" s="247">
        <v>992</v>
      </c>
      <c r="G49" s="357">
        <v>1.0609999999999999</v>
      </c>
      <c r="H49" s="357">
        <v>1.42</v>
      </c>
    </row>
    <row r="50" spans="1:9" ht="15.5">
      <c r="A50" s="56"/>
      <c r="B50" s="56"/>
      <c r="C50" s="56"/>
      <c r="D50" s="56"/>
      <c r="E50" s="56"/>
      <c r="F50" s="56"/>
      <c r="G50" s="43"/>
      <c r="H50" s="43"/>
    </row>
    <row r="51" spans="1:9" ht="15.5">
      <c r="A51" s="56"/>
      <c r="B51" s="56"/>
      <c r="C51" s="56"/>
      <c r="D51" s="56"/>
      <c r="E51" s="56"/>
      <c r="F51" s="56"/>
      <c r="G51" s="43"/>
      <c r="H51" s="43"/>
      <c r="I51" s="43"/>
    </row>
    <row r="52" spans="1:9" ht="15.5">
      <c r="A52" s="56"/>
      <c r="B52" s="56"/>
      <c r="C52" s="56"/>
      <c r="D52" s="56"/>
      <c r="E52" s="56"/>
      <c r="F52" s="56"/>
      <c r="G52" s="43"/>
      <c r="H52" s="43"/>
      <c r="I52" s="43"/>
    </row>
    <row r="53" spans="1:9" ht="15.5">
      <c r="A53" s="56"/>
      <c r="B53" s="56"/>
      <c r="C53" s="56"/>
      <c r="D53" s="56"/>
      <c r="E53" s="56"/>
      <c r="F53" s="56"/>
      <c r="G53" s="56"/>
      <c r="H53" s="56"/>
      <c r="I53" s="56"/>
    </row>
    <row r="54" spans="1:9" ht="15.5">
      <c r="A54" s="56"/>
      <c r="B54" s="56"/>
      <c r="C54" s="56"/>
      <c r="D54" s="56"/>
      <c r="E54" s="56"/>
      <c r="F54" s="56"/>
      <c r="G54" s="56"/>
      <c r="H54" s="56"/>
      <c r="I54" s="56"/>
    </row>
    <row r="55" spans="1:9" ht="15.5">
      <c r="A55" s="56"/>
      <c r="B55" s="56"/>
      <c r="C55" s="56"/>
      <c r="D55" s="56"/>
      <c r="E55" s="56"/>
      <c r="F55" s="56"/>
      <c r="G55" s="56"/>
      <c r="H55" s="56"/>
      <c r="I55" s="56"/>
    </row>
    <row r="56" spans="1:9" ht="15.5">
      <c r="G56" s="56"/>
      <c r="H56" s="56"/>
      <c r="I56" s="56"/>
    </row>
    <row r="57" spans="1:9" ht="15.5">
      <c r="G57" s="56"/>
      <c r="H57" s="56"/>
      <c r="I57" s="56"/>
    </row>
    <row r="58" spans="1:9" ht="15.5">
      <c r="G58" s="56"/>
      <c r="H58" s="56"/>
      <c r="I58" s="56"/>
    </row>
  </sheetData>
  <mergeCells count="12">
    <mergeCell ref="A24:A26"/>
    <mergeCell ref="A27:A30"/>
    <mergeCell ref="A35:A40"/>
    <mergeCell ref="A41:A47"/>
    <mergeCell ref="A1:F1"/>
    <mergeCell ref="A2:G2"/>
    <mergeCell ref="A8:B8"/>
    <mergeCell ref="A9:B9"/>
    <mergeCell ref="A10:B10"/>
    <mergeCell ref="A17:F17"/>
    <mergeCell ref="A21:A23"/>
    <mergeCell ref="A4:B4"/>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outlinePr summaryBelow="0" summaryRight="0"/>
  </sheetPr>
  <dimension ref="A1:H37"/>
  <sheetViews>
    <sheetView showGridLines="0" topLeftCell="B20" workbookViewId="0">
      <selection activeCell="A4" sqref="A4:C4"/>
    </sheetView>
  </sheetViews>
  <sheetFormatPr baseColWidth="10" defaultColWidth="11.25" defaultRowHeight="15" customHeight="1"/>
  <cols>
    <col min="2" max="2" width="31.83203125" customWidth="1"/>
  </cols>
  <sheetData>
    <row r="1" spans="1:8" ht="24.75" customHeight="1">
      <c r="A1" s="394"/>
      <c r="B1" s="364"/>
      <c r="C1" s="364"/>
      <c r="D1" s="364"/>
      <c r="E1" s="364"/>
      <c r="F1" s="364"/>
      <c r="G1" s="18"/>
      <c r="H1" s="18"/>
    </row>
    <row r="2" spans="1:8" ht="40.5" customHeight="1">
      <c r="A2" s="398" t="s">
        <v>542</v>
      </c>
      <c r="B2" s="364"/>
      <c r="C2" s="364"/>
      <c r="D2" s="364"/>
      <c r="E2" s="364"/>
      <c r="F2" s="364"/>
      <c r="G2" s="364"/>
    </row>
    <row r="3" spans="1:8" ht="17.5">
      <c r="A3" s="49" t="s">
        <v>1137</v>
      </c>
      <c r="B3" s="1"/>
      <c r="C3" s="1"/>
      <c r="D3" s="1"/>
      <c r="E3" s="1"/>
      <c r="F3" s="1"/>
      <c r="G3" s="1"/>
      <c r="H3" s="1"/>
    </row>
    <row r="4" spans="1:8" ht="15.65" customHeight="1">
      <c r="A4" s="405" t="s">
        <v>1138</v>
      </c>
      <c r="B4" s="405"/>
      <c r="C4" s="405"/>
      <c r="D4" s="1"/>
      <c r="E4" s="1"/>
      <c r="F4" s="1"/>
      <c r="G4" s="1"/>
      <c r="H4" s="1"/>
    </row>
    <row r="5" spans="1:8" ht="17.5">
      <c r="A5" s="49"/>
      <c r="B5" s="1"/>
      <c r="C5" s="1"/>
      <c r="D5" s="1"/>
      <c r="E5" s="1"/>
      <c r="F5" s="1"/>
      <c r="G5" s="1"/>
      <c r="H5" s="1"/>
    </row>
    <row r="6" spans="1:8" ht="18.5" thickBot="1">
      <c r="A6" s="157" t="s">
        <v>1139</v>
      </c>
      <c r="B6" s="170"/>
      <c r="C6" s="170"/>
      <c r="D6" s="251"/>
      <c r="E6" s="115"/>
      <c r="F6" s="115"/>
      <c r="G6" s="115"/>
      <c r="H6" s="115"/>
    </row>
    <row r="7" spans="1:8" ht="15.5">
      <c r="A7" s="244" t="s">
        <v>1140</v>
      </c>
      <c r="B7" s="245"/>
      <c r="C7" s="246">
        <v>2022</v>
      </c>
      <c r="D7" s="246">
        <v>2023</v>
      </c>
      <c r="E7" s="246">
        <v>2024</v>
      </c>
    </row>
    <row r="8" spans="1:8" ht="15.5">
      <c r="A8" s="432" t="s">
        <v>1141</v>
      </c>
      <c r="B8" s="389"/>
      <c r="C8" s="252" t="s">
        <v>1142</v>
      </c>
      <c r="D8" s="178" t="s">
        <v>1143</v>
      </c>
      <c r="E8" s="178" t="s">
        <v>1144</v>
      </c>
    </row>
    <row r="9" spans="1:8" ht="15.5">
      <c r="A9" s="432" t="s">
        <v>1145</v>
      </c>
      <c r="B9" s="389"/>
      <c r="C9" s="252" t="s">
        <v>1146</v>
      </c>
      <c r="D9" s="178" t="s">
        <v>1147</v>
      </c>
      <c r="E9" s="178" t="s">
        <v>1148</v>
      </c>
    </row>
    <row r="10" spans="1:8" ht="15.5">
      <c r="A10" s="432" t="s">
        <v>1149</v>
      </c>
      <c r="B10" s="432"/>
      <c r="C10" s="296" t="s">
        <v>1150</v>
      </c>
      <c r="D10" s="296" t="s">
        <v>1151</v>
      </c>
      <c r="E10" s="297" t="s">
        <v>1152</v>
      </c>
    </row>
    <row r="11" spans="1:8" ht="15.5">
      <c r="A11" s="432" t="s">
        <v>1153</v>
      </c>
      <c r="B11" s="432"/>
      <c r="C11" s="296" t="s">
        <v>1154</v>
      </c>
      <c r="D11" s="296" t="s">
        <v>1155</v>
      </c>
      <c r="E11" s="298" t="s">
        <v>1156</v>
      </c>
    </row>
    <row r="12" spans="1:8" ht="15.5">
      <c r="A12" s="434" t="s">
        <v>1157</v>
      </c>
      <c r="B12" s="364"/>
      <c r="C12" s="364"/>
      <c r="D12" s="59"/>
      <c r="E12" s="59"/>
      <c r="F12" s="59"/>
      <c r="G12" s="59"/>
      <c r="H12" s="59"/>
    </row>
    <row r="13" spans="1:8" ht="15.5">
      <c r="A13" s="1"/>
      <c r="B13" s="1"/>
      <c r="C13" s="1"/>
      <c r="D13" s="1"/>
      <c r="E13" s="1"/>
      <c r="F13" s="1"/>
      <c r="G13" s="1"/>
      <c r="H13" s="1"/>
    </row>
    <row r="14" spans="1:8" ht="18.5" thickBot="1">
      <c r="A14" s="157" t="s">
        <v>1158</v>
      </c>
      <c r="B14" s="170"/>
      <c r="C14" s="170"/>
      <c r="D14" s="251"/>
      <c r="E14" s="115"/>
      <c r="F14" s="115"/>
      <c r="G14" s="115"/>
      <c r="H14" s="115"/>
    </row>
    <row r="15" spans="1:8" ht="15.5">
      <c r="A15" s="244" t="s">
        <v>397</v>
      </c>
      <c r="B15" s="245"/>
      <c r="C15" s="246">
        <v>2022</v>
      </c>
      <c r="D15" s="246">
        <v>2023</v>
      </c>
      <c r="E15" s="246">
        <v>2024</v>
      </c>
    </row>
    <row r="16" spans="1:8" ht="15.5">
      <c r="A16" s="432" t="s">
        <v>1159</v>
      </c>
      <c r="B16" s="389"/>
      <c r="C16" s="178" t="s">
        <v>738</v>
      </c>
      <c r="D16" s="178" t="s">
        <v>1160</v>
      </c>
      <c r="E16" s="178" t="s">
        <v>1161</v>
      </c>
    </row>
    <row r="17" spans="1:8" ht="15.5">
      <c r="A17" s="433" t="s">
        <v>1162</v>
      </c>
      <c r="B17" s="389"/>
      <c r="C17" s="252" t="s">
        <v>1163</v>
      </c>
      <c r="D17" s="178" t="s">
        <v>1164</v>
      </c>
      <c r="E17" s="178" t="s">
        <v>1165</v>
      </c>
    </row>
    <row r="18" spans="1:8" ht="15.5">
      <c r="A18" s="432" t="s">
        <v>1166</v>
      </c>
      <c r="B18" s="389"/>
      <c r="C18" s="253">
        <v>0.96489999999999998</v>
      </c>
      <c r="D18" s="253">
        <v>0.99</v>
      </c>
      <c r="E18" s="253">
        <v>0.99</v>
      </c>
    </row>
    <row r="19" spans="1:8" ht="25" customHeight="1">
      <c r="A19" s="432" t="s">
        <v>1167</v>
      </c>
      <c r="B19" s="432"/>
      <c r="C19" s="178" t="s">
        <v>1168</v>
      </c>
      <c r="D19" s="178" t="s">
        <v>1169</v>
      </c>
      <c r="E19" s="178" t="s">
        <v>1170</v>
      </c>
    </row>
    <row r="20" spans="1:8" ht="25" customHeight="1">
      <c r="A20" s="432" t="s">
        <v>1171</v>
      </c>
      <c r="B20" s="432"/>
      <c r="C20" s="178">
        <v>47</v>
      </c>
      <c r="D20" s="178">
        <v>14</v>
      </c>
      <c r="E20" s="178">
        <v>11.71</v>
      </c>
    </row>
    <row r="21" spans="1:8" ht="15.5">
      <c r="A21" s="1"/>
      <c r="B21" s="1"/>
      <c r="C21" s="1"/>
      <c r="D21" s="1"/>
      <c r="E21" s="1"/>
      <c r="F21" s="1"/>
      <c r="G21" s="1"/>
      <c r="H21" s="1"/>
    </row>
    <row r="22" spans="1:8" ht="18.5" thickBot="1">
      <c r="A22" s="157" t="s">
        <v>1172</v>
      </c>
      <c r="B22" s="170"/>
      <c r="C22" s="170"/>
      <c r="D22" s="251"/>
      <c r="E22" s="115"/>
      <c r="F22" s="115"/>
      <c r="G22" s="115"/>
      <c r="H22" s="115"/>
    </row>
    <row r="23" spans="1:8" ht="15.5">
      <c r="A23" s="244" t="s">
        <v>1173</v>
      </c>
      <c r="B23" s="245"/>
      <c r="C23" s="246">
        <v>2022</v>
      </c>
      <c r="D23" s="246">
        <v>2023</v>
      </c>
      <c r="E23" s="246">
        <v>2024</v>
      </c>
    </row>
    <row r="24" spans="1:8" ht="15.5">
      <c r="A24" s="432" t="s">
        <v>1174</v>
      </c>
      <c r="B24" s="389"/>
      <c r="C24" s="178">
        <v>7.9</v>
      </c>
      <c r="D24" s="178">
        <v>4.2</v>
      </c>
      <c r="E24" s="178">
        <v>4.1900000000000004</v>
      </c>
    </row>
    <row r="25" spans="1:8" ht="15.5">
      <c r="A25" s="432" t="s">
        <v>1175</v>
      </c>
      <c r="B25" s="389"/>
      <c r="C25" s="252">
        <v>8.4600000000000009</v>
      </c>
      <c r="D25" s="178">
        <v>5.6</v>
      </c>
      <c r="E25" s="178">
        <v>6.95</v>
      </c>
    </row>
    <row r="26" spans="1:8" ht="15.5">
      <c r="A26" s="432" t="s">
        <v>1176</v>
      </c>
      <c r="B26" s="432"/>
      <c r="C26" s="178">
        <v>0</v>
      </c>
      <c r="D26" s="178">
        <v>0</v>
      </c>
      <c r="E26" s="178">
        <v>0</v>
      </c>
    </row>
    <row r="27" spans="1:8" ht="15.5">
      <c r="A27" s="295"/>
      <c r="B27" s="295"/>
      <c r="C27" s="299"/>
      <c r="D27" s="299"/>
      <c r="E27" s="299"/>
      <c r="F27" s="299"/>
      <c r="G27" s="299"/>
      <c r="H27" s="299"/>
    </row>
    <row r="28" spans="1:8" ht="15.5">
      <c r="A28" s="1"/>
      <c r="B28" s="1"/>
      <c r="C28" s="1"/>
      <c r="D28" s="1"/>
      <c r="E28" s="1"/>
      <c r="F28" s="1"/>
      <c r="G28" s="1"/>
      <c r="H28" s="1"/>
    </row>
    <row r="29" spans="1:8" ht="18.5" thickBot="1">
      <c r="A29" s="157" t="s">
        <v>1177</v>
      </c>
      <c r="B29" s="170"/>
      <c r="C29" s="170"/>
      <c r="D29" s="251"/>
      <c r="E29" s="115"/>
      <c r="F29" s="115"/>
      <c r="G29" s="115"/>
      <c r="H29" s="115"/>
    </row>
    <row r="30" spans="1:8" ht="15.5">
      <c r="A30" s="244" t="s">
        <v>402</v>
      </c>
      <c r="B30" s="245"/>
      <c r="C30" s="254">
        <v>2022</v>
      </c>
      <c r="D30" s="254">
        <v>2023</v>
      </c>
      <c r="E30" s="254">
        <v>2024</v>
      </c>
    </row>
    <row r="31" spans="1:8" ht="15.5">
      <c r="A31" s="432" t="s">
        <v>1178</v>
      </c>
      <c r="B31" s="389"/>
      <c r="C31" s="178">
        <v>0</v>
      </c>
      <c r="D31" s="178">
        <v>0</v>
      </c>
      <c r="E31" s="178">
        <v>0</v>
      </c>
    </row>
    <row r="32" spans="1:8" ht="15.5">
      <c r="A32" s="1"/>
      <c r="B32" s="1"/>
      <c r="C32" s="1"/>
      <c r="D32" s="1"/>
      <c r="E32" s="1"/>
      <c r="F32" s="1"/>
      <c r="G32" s="1"/>
      <c r="H32" s="1"/>
    </row>
    <row r="33" spans="1:8" ht="15.5">
      <c r="A33" s="1"/>
      <c r="B33" s="1"/>
      <c r="C33" s="1"/>
      <c r="D33" s="1"/>
      <c r="E33" s="1"/>
      <c r="F33" s="1"/>
      <c r="G33" s="1"/>
      <c r="H33" s="1"/>
    </row>
    <row r="34" spans="1:8" ht="15.5">
      <c r="A34" s="1"/>
      <c r="B34" s="1"/>
      <c r="C34" s="1"/>
      <c r="D34" s="1"/>
      <c r="E34" s="1"/>
      <c r="F34" s="1"/>
      <c r="G34" s="1"/>
      <c r="H34" s="1"/>
    </row>
    <row r="35" spans="1:8" ht="15.5">
      <c r="A35" s="1"/>
      <c r="B35" s="1"/>
      <c r="C35" s="1"/>
      <c r="D35" s="1"/>
      <c r="E35" s="1"/>
      <c r="F35" s="1"/>
      <c r="G35" s="1"/>
      <c r="H35" s="1"/>
    </row>
    <row r="36" spans="1:8" ht="15.5">
      <c r="A36" s="1"/>
      <c r="B36" s="1"/>
      <c r="C36" s="1"/>
      <c r="D36" s="1"/>
      <c r="E36" s="1"/>
      <c r="F36" s="1"/>
      <c r="G36" s="1"/>
      <c r="H36" s="1"/>
    </row>
    <row r="37" spans="1:8" ht="15.5">
      <c r="A37" s="1"/>
      <c r="B37" s="1"/>
      <c r="C37" s="1"/>
      <c r="D37" s="1"/>
      <c r="E37" s="1"/>
      <c r="F37" s="1"/>
      <c r="G37" s="1"/>
      <c r="H37" s="1"/>
    </row>
  </sheetData>
  <mergeCells count="17">
    <mergeCell ref="A4:C4"/>
    <mergeCell ref="A1:F1"/>
    <mergeCell ref="A2:G2"/>
    <mergeCell ref="A8:B8"/>
    <mergeCell ref="A12:C12"/>
    <mergeCell ref="A31:B31"/>
    <mergeCell ref="A9:B9"/>
    <mergeCell ref="A16:B16"/>
    <mergeCell ref="A17:B17"/>
    <mergeCell ref="A18:B18"/>
    <mergeCell ref="A24:B24"/>
    <mergeCell ref="A25:B25"/>
    <mergeCell ref="A10:B10"/>
    <mergeCell ref="A11:B11"/>
    <mergeCell ref="A19:B19"/>
    <mergeCell ref="A20:B20"/>
    <mergeCell ref="A26:B26"/>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249977111117893"/>
    <outlinePr summaryBelow="0" summaryRight="0"/>
  </sheetPr>
  <dimension ref="A1:J22"/>
  <sheetViews>
    <sheetView showGridLines="0" topLeftCell="B1" workbookViewId="0">
      <selection activeCell="H13" sqref="H13"/>
    </sheetView>
  </sheetViews>
  <sheetFormatPr baseColWidth="10" defaultColWidth="11.25" defaultRowHeight="15" customHeight="1"/>
  <cols>
    <col min="2" max="2" width="38.5" customWidth="1"/>
    <col min="3" max="5" width="0" hidden="1" customWidth="1"/>
  </cols>
  <sheetData>
    <row r="1" spans="1:10" ht="24.75" customHeight="1">
      <c r="A1" s="394"/>
      <c r="B1" s="364"/>
      <c r="C1" s="364"/>
      <c r="D1" s="364"/>
      <c r="E1" s="364"/>
      <c r="F1" s="364"/>
      <c r="G1" s="18"/>
      <c r="H1" s="18"/>
      <c r="I1" s="1"/>
      <c r="J1" s="1"/>
    </row>
    <row r="2" spans="1:10" ht="40.5" customHeight="1">
      <c r="A2" s="398" t="s">
        <v>542</v>
      </c>
      <c r="B2" s="364"/>
      <c r="C2" s="364"/>
      <c r="D2" s="364"/>
      <c r="E2" s="364"/>
      <c r="F2" s="364"/>
      <c r="G2" s="364"/>
      <c r="I2" s="1"/>
      <c r="J2" s="1"/>
    </row>
    <row r="3" spans="1:10" ht="17.5">
      <c r="A3" s="49" t="s">
        <v>18</v>
      </c>
      <c r="B3" s="1"/>
      <c r="C3" s="1"/>
      <c r="D3" s="1"/>
      <c r="E3" s="1"/>
      <c r="F3" s="1"/>
      <c r="G3" s="1"/>
      <c r="H3" s="1"/>
      <c r="I3" s="1"/>
      <c r="J3" s="1"/>
    </row>
    <row r="4" spans="1:10" ht="15.5">
      <c r="A4" s="405" t="s">
        <v>1179</v>
      </c>
      <c r="B4" s="405"/>
      <c r="C4" s="1"/>
      <c r="D4" s="1"/>
      <c r="E4" s="1"/>
      <c r="F4" s="1"/>
      <c r="G4" s="1"/>
      <c r="H4" s="1"/>
      <c r="I4" s="1"/>
      <c r="J4" s="1"/>
    </row>
    <row r="5" spans="1:10" ht="17.5">
      <c r="A5" s="49"/>
      <c r="B5" s="1"/>
      <c r="C5" s="1"/>
      <c r="D5" s="1"/>
      <c r="E5" s="1"/>
      <c r="F5" s="1"/>
      <c r="G5" s="1"/>
      <c r="H5" s="1"/>
      <c r="I5" s="1"/>
      <c r="J5" s="1"/>
    </row>
    <row r="6" spans="1:10" ht="18.5" thickBot="1">
      <c r="A6" s="255" t="s">
        <v>1180</v>
      </c>
      <c r="B6" s="255"/>
      <c r="C6" s="255"/>
      <c r="D6" s="255"/>
      <c r="E6" s="255"/>
      <c r="F6" s="65"/>
      <c r="G6" s="65"/>
      <c r="H6" s="65"/>
      <c r="I6" s="65"/>
      <c r="J6" s="65"/>
    </row>
    <row r="7" spans="1:10" ht="15.5">
      <c r="A7" s="244" t="s">
        <v>1181</v>
      </c>
      <c r="B7" s="245"/>
      <c r="C7" s="245">
        <v>2019</v>
      </c>
      <c r="D7" s="245">
        <v>2020</v>
      </c>
      <c r="E7" s="246">
        <v>2021</v>
      </c>
      <c r="F7" s="246" t="s">
        <v>628</v>
      </c>
      <c r="G7" s="246" t="s">
        <v>629</v>
      </c>
      <c r="H7" s="442" t="s">
        <v>546</v>
      </c>
    </row>
    <row r="8" spans="1:10" ht="15.5">
      <c r="A8" s="435" t="s">
        <v>1182</v>
      </c>
      <c r="B8" s="389"/>
      <c r="C8" s="256">
        <v>22</v>
      </c>
      <c r="D8" s="256">
        <v>20</v>
      </c>
      <c r="E8" s="256">
        <v>17</v>
      </c>
      <c r="F8" s="256">
        <v>15</v>
      </c>
      <c r="G8" s="256">
        <v>2</v>
      </c>
      <c r="H8" s="443" t="s">
        <v>1183</v>
      </c>
    </row>
    <row r="9" spans="1:10" ht="15.5">
      <c r="A9" s="435" t="s">
        <v>1184</v>
      </c>
      <c r="B9" s="389"/>
      <c r="C9" s="257">
        <v>1.173</v>
      </c>
      <c r="D9" s="257">
        <v>1.2470000000000001</v>
      </c>
      <c r="E9" s="257">
        <v>1.2969999999999999</v>
      </c>
      <c r="F9" s="257">
        <v>1.369</v>
      </c>
      <c r="G9" s="257">
        <v>1.4610000000000001</v>
      </c>
      <c r="H9" s="444">
        <v>1.71</v>
      </c>
    </row>
    <row r="10" spans="1:10" ht="15.5">
      <c r="A10" s="435" t="s">
        <v>1185</v>
      </c>
      <c r="B10" s="389"/>
      <c r="C10" s="256">
        <v>96</v>
      </c>
      <c r="D10" s="256">
        <v>70</v>
      </c>
      <c r="E10" s="256">
        <v>89</v>
      </c>
      <c r="F10" s="300">
        <v>108</v>
      </c>
      <c r="G10" s="256">
        <v>251</v>
      </c>
      <c r="H10" s="445">
        <v>284</v>
      </c>
    </row>
    <row r="11" spans="1:10" ht="15.5">
      <c r="A11" s="435" t="s">
        <v>1186</v>
      </c>
      <c r="B11" s="389"/>
      <c r="C11" s="256">
        <v>22</v>
      </c>
      <c r="D11" s="256">
        <v>20</v>
      </c>
      <c r="E11" s="256">
        <v>17</v>
      </c>
      <c r="F11" s="256">
        <v>15</v>
      </c>
      <c r="G11" s="256">
        <v>2</v>
      </c>
      <c r="H11" s="446">
        <v>9.1</v>
      </c>
    </row>
    <row r="12" spans="1:10" ht="15.5">
      <c r="A12" s="435" t="s">
        <v>1187</v>
      </c>
      <c r="B12" s="389"/>
      <c r="C12" s="257">
        <v>1.2470000000000001</v>
      </c>
      <c r="D12" s="257">
        <v>1.2969999999999999</v>
      </c>
      <c r="E12" s="257">
        <v>1.369</v>
      </c>
      <c r="F12" s="257">
        <v>1.4610000000000001</v>
      </c>
      <c r="G12" s="257">
        <v>1.71</v>
      </c>
      <c r="H12" s="448" t="s">
        <v>1243</v>
      </c>
    </row>
    <row r="13" spans="1:10" ht="15.5">
      <c r="A13" s="1"/>
      <c r="B13" s="1"/>
      <c r="C13" s="1"/>
      <c r="D13" s="1"/>
      <c r="E13" s="1"/>
      <c r="F13" s="1"/>
      <c r="G13" s="1"/>
      <c r="H13" s="1"/>
    </row>
    <row r="14" spans="1:10" ht="18" thickBot="1">
      <c r="A14" s="258" t="s">
        <v>1188</v>
      </c>
      <c r="B14" s="258"/>
      <c r="C14" s="258"/>
      <c r="D14" s="258"/>
      <c r="E14" s="258"/>
      <c r="F14" s="10"/>
      <c r="G14" s="10"/>
      <c r="H14" s="10"/>
    </row>
    <row r="15" spans="1:10" ht="15.5">
      <c r="A15" s="244" t="s">
        <v>1189</v>
      </c>
      <c r="B15" s="245"/>
      <c r="C15" s="245">
        <v>2019</v>
      </c>
      <c r="D15" s="245">
        <v>2020</v>
      </c>
      <c r="E15" s="246">
        <v>2021</v>
      </c>
      <c r="F15" s="246" t="s">
        <v>628</v>
      </c>
      <c r="G15" s="246" t="s">
        <v>629</v>
      </c>
      <c r="H15" s="442" t="s">
        <v>546</v>
      </c>
    </row>
    <row r="16" spans="1:10" ht="15.5">
      <c r="A16" s="432" t="s">
        <v>1190</v>
      </c>
      <c r="B16" s="389"/>
      <c r="C16" s="259">
        <v>3</v>
      </c>
      <c r="D16" s="259">
        <v>3</v>
      </c>
      <c r="E16" s="259">
        <v>3</v>
      </c>
      <c r="F16" s="259">
        <v>3</v>
      </c>
      <c r="G16" s="259">
        <v>16</v>
      </c>
      <c r="H16" s="447">
        <v>27</v>
      </c>
    </row>
    <row r="17" spans="1:10" ht="15.5">
      <c r="A17" s="1"/>
      <c r="B17" s="1"/>
      <c r="C17" s="1"/>
      <c r="D17" s="1"/>
      <c r="E17" s="1"/>
      <c r="F17" s="1"/>
      <c r="G17" s="1"/>
      <c r="H17" s="1"/>
    </row>
    <row r="18" spans="1:10" ht="15.5">
      <c r="A18" s="1"/>
      <c r="B18" s="1"/>
      <c r="C18" s="1"/>
      <c r="D18" s="1"/>
      <c r="E18" s="1"/>
      <c r="F18" s="1"/>
      <c r="G18" s="1"/>
      <c r="H18" s="1"/>
    </row>
    <row r="19" spans="1:10" ht="15.5">
      <c r="A19" s="1"/>
      <c r="B19" s="1"/>
      <c r="C19" s="1"/>
      <c r="D19" s="1"/>
      <c r="E19" s="1"/>
      <c r="F19" s="1"/>
      <c r="G19" s="1"/>
      <c r="H19" s="1"/>
    </row>
    <row r="20" spans="1:10" ht="15.5">
      <c r="A20" s="1"/>
      <c r="B20" s="1"/>
      <c r="C20" s="1"/>
      <c r="D20" s="1"/>
      <c r="E20" s="1"/>
      <c r="F20" s="1"/>
      <c r="G20" s="1"/>
      <c r="H20" s="1"/>
    </row>
    <row r="21" spans="1:10" ht="15.5">
      <c r="A21" s="1"/>
      <c r="B21" s="1"/>
      <c r="C21" s="1"/>
      <c r="D21" s="1"/>
      <c r="E21" s="1"/>
      <c r="F21" s="1"/>
      <c r="G21" s="1"/>
      <c r="H21" s="1"/>
      <c r="I21" s="1"/>
      <c r="J21" s="1"/>
    </row>
    <row r="22" spans="1:10" ht="15.5">
      <c r="A22" s="1"/>
      <c r="B22" s="1"/>
      <c r="C22" s="1"/>
      <c r="D22" s="1"/>
      <c r="E22" s="1"/>
      <c r="F22" s="1"/>
      <c r="G22" s="1"/>
      <c r="H22" s="1"/>
      <c r="I22" s="1"/>
      <c r="J22" s="1"/>
    </row>
  </sheetData>
  <mergeCells count="9">
    <mergeCell ref="A11:B11"/>
    <mergeCell ref="A12:B12"/>
    <mergeCell ref="A16:B16"/>
    <mergeCell ref="A1:F1"/>
    <mergeCell ref="A2:G2"/>
    <mergeCell ref="A8:B8"/>
    <mergeCell ref="A9:B9"/>
    <mergeCell ref="A10:B10"/>
    <mergeCell ref="A4:B4"/>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249977111117893"/>
    <outlinePr summaryBelow="0" summaryRight="0"/>
  </sheetPr>
  <dimension ref="A1:I24"/>
  <sheetViews>
    <sheetView showGridLines="0" tabSelected="1" topLeftCell="B1" workbookViewId="0">
      <selection activeCell="K4" sqref="K4"/>
    </sheetView>
  </sheetViews>
  <sheetFormatPr baseColWidth="10" defaultColWidth="11.25" defaultRowHeight="15" customHeight="1"/>
  <cols>
    <col min="2" max="2" width="35.5" customWidth="1"/>
    <col min="3" max="5" width="0" hidden="1" customWidth="1"/>
  </cols>
  <sheetData>
    <row r="1" spans="1:9" ht="24.75" customHeight="1">
      <c r="A1" s="394"/>
      <c r="B1" s="364"/>
      <c r="C1" s="364"/>
      <c r="D1" s="364"/>
      <c r="E1" s="364"/>
      <c r="F1" s="364"/>
    </row>
    <row r="2" spans="1:9" ht="40.5" customHeight="1">
      <c r="A2" s="398" t="s">
        <v>542</v>
      </c>
      <c r="B2" s="364"/>
      <c r="C2" s="364"/>
      <c r="D2" s="364"/>
      <c r="E2" s="364"/>
      <c r="F2" s="364"/>
      <c r="G2" s="364"/>
      <c r="H2" s="364"/>
      <c r="I2" s="364"/>
    </row>
    <row r="3" spans="1:9" ht="17.5">
      <c r="A3" s="49" t="s">
        <v>19</v>
      </c>
      <c r="B3" s="1"/>
      <c r="C3" s="1"/>
      <c r="D3" s="1"/>
      <c r="E3" s="1"/>
      <c r="F3" s="1"/>
      <c r="G3" s="1"/>
      <c r="H3" s="1"/>
    </row>
    <row r="4" spans="1:9" ht="15.65" customHeight="1">
      <c r="A4" s="405" t="s">
        <v>1191</v>
      </c>
      <c r="B4" s="405"/>
      <c r="C4" s="405"/>
      <c r="D4" s="405"/>
      <c r="E4" s="405"/>
      <c r="F4" s="405"/>
      <c r="G4" s="1"/>
      <c r="H4" s="1"/>
    </row>
    <row r="5" spans="1:9" ht="17.5">
      <c r="A5" s="49"/>
      <c r="B5" s="1"/>
      <c r="C5" s="1"/>
      <c r="D5" s="1"/>
      <c r="E5" s="1"/>
      <c r="F5" s="1"/>
      <c r="G5" s="1"/>
      <c r="H5" s="1"/>
    </row>
    <row r="6" spans="1:9" ht="18.5" thickBot="1">
      <c r="A6" s="255" t="s">
        <v>1192</v>
      </c>
      <c r="B6" s="255"/>
      <c r="C6" s="255"/>
      <c r="D6" s="255"/>
      <c r="E6" s="255"/>
      <c r="F6" s="65"/>
      <c r="G6" s="65"/>
      <c r="H6" s="65"/>
    </row>
    <row r="7" spans="1:9" ht="18">
      <c r="A7" s="260"/>
      <c r="B7" s="261"/>
      <c r="C7" s="245">
        <v>2019</v>
      </c>
      <c r="D7" s="245">
        <v>2020</v>
      </c>
      <c r="E7" s="246">
        <v>2021</v>
      </c>
      <c r="F7" s="246">
        <v>2022</v>
      </c>
      <c r="G7" s="301">
        <v>2023</v>
      </c>
      <c r="H7" s="301">
        <v>2024</v>
      </c>
    </row>
    <row r="8" spans="1:9" ht="15.65" customHeight="1">
      <c r="A8" s="437" t="s">
        <v>1193</v>
      </c>
      <c r="B8" s="437"/>
      <c r="C8" s="247" t="s">
        <v>1194</v>
      </c>
      <c r="D8" s="247" t="s">
        <v>1195</v>
      </c>
      <c r="E8" s="247" t="s">
        <v>1196</v>
      </c>
      <c r="F8" s="247" t="s">
        <v>1197</v>
      </c>
      <c r="G8" s="247" t="s">
        <v>1198</v>
      </c>
      <c r="H8" s="247" t="s">
        <v>1199</v>
      </c>
    </row>
    <row r="9" spans="1:9" ht="15.65" customHeight="1">
      <c r="A9" s="437" t="s">
        <v>1200</v>
      </c>
      <c r="B9" s="437"/>
      <c r="C9" s="247" t="s">
        <v>1201</v>
      </c>
      <c r="D9" s="247" t="s">
        <v>1202</v>
      </c>
      <c r="E9" s="247" t="s">
        <v>1203</v>
      </c>
      <c r="F9" s="247" t="s">
        <v>1204</v>
      </c>
      <c r="G9" s="247" t="s">
        <v>1205</v>
      </c>
      <c r="H9" s="247" t="s">
        <v>1206</v>
      </c>
    </row>
    <row r="10" spans="1:9" ht="15.5">
      <c r="A10" s="1"/>
      <c r="B10" s="1"/>
      <c r="C10" s="1"/>
      <c r="D10" s="1"/>
      <c r="E10" s="1"/>
      <c r="F10" s="1"/>
      <c r="G10" s="1"/>
      <c r="H10" s="1"/>
    </row>
    <row r="11" spans="1:9" ht="18.5" thickBot="1">
      <c r="A11" s="255" t="s">
        <v>1207</v>
      </c>
      <c r="B11" s="255"/>
      <c r="C11" s="255"/>
      <c r="D11" s="255"/>
      <c r="E11" s="255"/>
      <c r="F11" s="65"/>
      <c r="G11" s="65"/>
      <c r="H11" s="65"/>
    </row>
    <row r="12" spans="1:9" ht="15.5">
      <c r="A12" s="244" t="s">
        <v>1208</v>
      </c>
      <c r="B12" s="245"/>
      <c r="C12" s="245">
        <v>2019</v>
      </c>
      <c r="D12" s="245">
        <v>2020</v>
      </c>
      <c r="E12" s="246">
        <v>2021</v>
      </c>
      <c r="F12" s="246">
        <v>2022</v>
      </c>
      <c r="G12" s="301">
        <v>2023</v>
      </c>
      <c r="H12" s="301">
        <v>2024</v>
      </c>
    </row>
    <row r="13" spans="1:9" ht="15.65" customHeight="1">
      <c r="A13" s="432" t="s">
        <v>1209</v>
      </c>
      <c r="B13" s="432"/>
      <c r="C13" s="178">
        <v>48</v>
      </c>
      <c r="D13" s="178" t="s">
        <v>1210</v>
      </c>
      <c r="E13" s="178">
        <v>233</v>
      </c>
      <c r="F13" s="178" t="s">
        <v>1211</v>
      </c>
      <c r="G13" s="178" t="s">
        <v>1212</v>
      </c>
      <c r="H13" s="178" t="s">
        <v>1213</v>
      </c>
    </row>
    <row r="14" spans="1:9" ht="15.65" customHeight="1">
      <c r="A14" s="432" t="s">
        <v>1214</v>
      </c>
      <c r="B14" s="432"/>
      <c r="C14" s="178">
        <v>90</v>
      </c>
      <c r="D14" s="178" t="s">
        <v>1215</v>
      </c>
      <c r="E14" s="178">
        <v>145</v>
      </c>
      <c r="F14" s="178" t="s">
        <v>1216</v>
      </c>
      <c r="G14" s="178" t="s">
        <v>1217</v>
      </c>
      <c r="H14" s="178" t="s">
        <v>1218</v>
      </c>
    </row>
    <row r="15" spans="1:9" ht="15.65" customHeight="1">
      <c r="A15" s="432" t="s">
        <v>1219</v>
      </c>
      <c r="B15" s="432"/>
      <c r="C15" s="178">
        <v>9</v>
      </c>
      <c r="D15" s="178" t="s">
        <v>1220</v>
      </c>
      <c r="E15" s="178" t="s">
        <v>1221</v>
      </c>
      <c r="F15" s="178" t="s">
        <v>1221</v>
      </c>
      <c r="G15" s="178" t="s">
        <v>1222</v>
      </c>
      <c r="H15" s="178" t="s">
        <v>1223</v>
      </c>
    </row>
    <row r="16" spans="1:9" ht="15.65" customHeight="1">
      <c r="A16" s="432" t="s">
        <v>1224</v>
      </c>
      <c r="B16" s="432"/>
      <c r="C16" s="178">
        <v>584</v>
      </c>
      <c r="D16" s="178">
        <v>556</v>
      </c>
      <c r="E16" s="262">
        <v>1.891</v>
      </c>
      <c r="F16" s="262" t="s">
        <v>1225</v>
      </c>
      <c r="G16" s="262" t="s">
        <v>1226</v>
      </c>
      <c r="H16" s="262" t="s">
        <v>1227</v>
      </c>
    </row>
    <row r="17" spans="1:8" ht="15.65" customHeight="1">
      <c r="A17" s="432" t="s">
        <v>1228</v>
      </c>
      <c r="B17" s="432"/>
      <c r="C17" s="178">
        <v>91</v>
      </c>
      <c r="D17" s="178" t="s">
        <v>1229</v>
      </c>
      <c r="E17" s="178">
        <v>265</v>
      </c>
      <c r="F17" s="178" t="s">
        <v>1230</v>
      </c>
      <c r="G17" s="178" t="s">
        <v>1231</v>
      </c>
      <c r="H17" s="178" t="s">
        <v>1232</v>
      </c>
    </row>
    <row r="18" spans="1:8" ht="15.5">
      <c r="A18" s="436" t="s">
        <v>1233</v>
      </c>
      <c r="B18" s="436"/>
      <c r="C18" s="436"/>
      <c r="D18" s="59"/>
      <c r="E18" s="59"/>
      <c r="F18" s="59"/>
      <c r="G18" s="59"/>
      <c r="H18" s="59"/>
    </row>
    <row r="19" spans="1:8" ht="15.5">
      <c r="A19" s="1"/>
      <c r="B19" s="1"/>
      <c r="C19" s="1"/>
      <c r="D19" s="1"/>
      <c r="E19" s="1"/>
      <c r="F19" s="1"/>
      <c r="G19" s="1"/>
      <c r="H19" s="1"/>
    </row>
    <row r="20" spans="1:8" ht="15.5">
      <c r="A20" s="1"/>
      <c r="B20" s="1"/>
      <c r="C20" s="1"/>
      <c r="D20" s="1"/>
      <c r="E20" s="1"/>
      <c r="F20" s="1"/>
      <c r="G20" s="1"/>
      <c r="H20" s="1"/>
    </row>
    <row r="21" spans="1:8" ht="15.5">
      <c r="A21" s="1"/>
      <c r="B21" s="1"/>
      <c r="C21" s="1"/>
      <c r="D21" s="1"/>
      <c r="E21" s="1"/>
      <c r="F21" s="1"/>
      <c r="G21" s="1"/>
      <c r="H21" s="1"/>
    </row>
    <row r="22" spans="1:8" ht="15.5">
      <c r="A22" s="1"/>
      <c r="B22" s="1"/>
      <c r="C22" s="1"/>
      <c r="D22" s="1"/>
      <c r="E22" s="1"/>
      <c r="F22" s="1"/>
      <c r="G22" s="1"/>
      <c r="H22" s="1"/>
    </row>
    <row r="23" spans="1:8" ht="15.5">
      <c r="A23" s="1"/>
      <c r="B23" s="1"/>
      <c r="C23" s="1"/>
      <c r="D23" s="1"/>
      <c r="E23" s="1"/>
      <c r="F23" s="1"/>
      <c r="G23" s="1"/>
      <c r="H23" s="1"/>
    </row>
    <row r="24" spans="1:8" ht="15.5">
      <c r="A24" s="1"/>
      <c r="B24" s="1"/>
      <c r="C24" s="1"/>
      <c r="D24" s="1"/>
      <c r="E24" s="1"/>
      <c r="F24" s="1"/>
      <c r="G24" s="1"/>
      <c r="H24" s="1"/>
    </row>
  </sheetData>
  <mergeCells count="11">
    <mergeCell ref="A16:B16"/>
    <mergeCell ref="A17:B17"/>
    <mergeCell ref="A18:C18"/>
    <mergeCell ref="A1:F1"/>
    <mergeCell ref="A2:I2"/>
    <mergeCell ref="A8:B8"/>
    <mergeCell ref="A9:B9"/>
    <mergeCell ref="A13:B13"/>
    <mergeCell ref="A14:B14"/>
    <mergeCell ref="A15:B15"/>
    <mergeCell ref="A4:F4"/>
  </mergeCells>
  <pageMargins left="0.7" right="0.7" top="0.75" bottom="0.75" header="0" footer="0"/>
  <pageSetup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0.249977111117893"/>
    <outlinePr summaryBelow="0" summaryRight="0"/>
  </sheetPr>
  <dimension ref="A1:I14"/>
  <sheetViews>
    <sheetView showGridLines="0" topLeftCell="B1" workbookViewId="0">
      <selection activeCell="A4" sqref="A4:B4"/>
    </sheetView>
  </sheetViews>
  <sheetFormatPr baseColWidth="10" defaultColWidth="11.25" defaultRowHeight="15" customHeight="1"/>
  <cols>
    <col min="1" max="1" width="34.5" customWidth="1"/>
    <col min="2" max="2" width="20.25" customWidth="1"/>
    <col min="3" max="5" width="0" hidden="1" customWidth="1"/>
  </cols>
  <sheetData>
    <row r="1" spans="1:9" ht="24.75" customHeight="1">
      <c r="A1" s="394"/>
      <c r="B1" s="364"/>
      <c r="C1" s="364"/>
      <c r="D1" s="364"/>
      <c r="E1" s="364"/>
      <c r="F1" s="364"/>
      <c r="G1" s="18"/>
      <c r="H1" s="1"/>
      <c r="I1" s="1"/>
    </row>
    <row r="2" spans="1:9" ht="40.5" customHeight="1">
      <c r="A2" s="398" t="s">
        <v>542</v>
      </c>
      <c r="B2" s="364"/>
      <c r="C2" s="364"/>
      <c r="D2" s="364"/>
      <c r="E2" s="364"/>
      <c r="F2" s="364"/>
      <c r="G2" s="364"/>
      <c r="H2" s="1"/>
      <c r="I2" s="1"/>
    </row>
    <row r="3" spans="1:9" ht="18">
      <c r="A3" s="116" t="s">
        <v>1234</v>
      </c>
      <c r="B3" s="1"/>
      <c r="C3" s="1"/>
      <c r="D3" s="1"/>
      <c r="E3" s="1"/>
      <c r="F3" s="1"/>
      <c r="G3" s="1"/>
      <c r="H3" s="1"/>
      <c r="I3" s="1"/>
    </row>
    <row r="4" spans="1:9" ht="40" customHeight="1">
      <c r="A4" s="405" t="s">
        <v>543</v>
      </c>
      <c r="B4" s="405"/>
      <c r="C4" s="1"/>
      <c r="D4" s="1"/>
      <c r="E4" s="1"/>
      <c r="F4" s="1"/>
      <c r="G4" s="1"/>
      <c r="H4" s="1"/>
      <c r="I4" s="1"/>
    </row>
    <row r="5" spans="1:9" ht="18">
      <c r="A5" s="116"/>
      <c r="B5" s="1"/>
      <c r="C5" s="1"/>
      <c r="D5" s="1"/>
      <c r="E5" s="1"/>
      <c r="F5" s="1"/>
      <c r="G5" s="1"/>
      <c r="H5" s="1"/>
      <c r="I5" s="1"/>
    </row>
    <row r="6" spans="1:9" ht="18.5" thickBot="1">
      <c r="A6" s="255" t="s">
        <v>1235</v>
      </c>
      <c r="B6" s="255"/>
      <c r="C6" s="255"/>
      <c r="D6" s="255"/>
      <c r="E6" s="255"/>
      <c r="F6" s="65"/>
      <c r="G6" s="65"/>
      <c r="H6" s="65"/>
      <c r="I6" s="65"/>
    </row>
    <row r="7" spans="1:9" ht="15.5">
      <c r="A7" s="244" t="s">
        <v>1236</v>
      </c>
      <c r="B7" s="245"/>
      <c r="C7" s="245">
        <v>2019</v>
      </c>
      <c r="D7" s="245">
        <v>2020</v>
      </c>
      <c r="E7" s="246">
        <v>2021</v>
      </c>
      <c r="F7" s="246">
        <v>2022</v>
      </c>
      <c r="G7" s="246">
        <v>2023</v>
      </c>
      <c r="H7" s="246" t="s">
        <v>1237</v>
      </c>
      <c r="I7" s="246" t="s">
        <v>1238</v>
      </c>
    </row>
    <row r="8" spans="1:9" ht="15.5">
      <c r="A8" s="432" t="s">
        <v>1235</v>
      </c>
      <c r="B8" s="389"/>
      <c r="C8" s="253">
        <v>1</v>
      </c>
      <c r="D8" s="253">
        <v>1</v>
      </c>
      <c r="E8" s="253">
        <v>1</v>
      </c>
      <c r="F8" s="253">
        <v>1</v>
      </c>
      <c r="G8" s="253">
        <v>1</v>
      </c>
      <c r="H8" s="253">
        <v>1</v>
      </c>
      <c r="I8" s="253">
        <v>1</v>
      </c>
    </row>
    <row r="9" spans="1:9" ht="15.5">
      <c r="A9" s="438"/>
      <c r="B9" s="364"/>
      <c r="C9" s="364"/>
      <c r="D9" s="1"/>
      <c r="E9" s="1"/>
      <c r="F9" s="1"/>
      <c r="G9" s="1"/>
      <c r="H9" s="1"/>
      <c r="I9" s="1"/>
    </row>
    <row r="10" spans="1:9" ht="15.5">
      <c r="A10" s="1"/>
      <c r="B10" s="1"/>
      <c r="C10" s="1"/>
      <c r="D10" s="1"/>
      <c r="E10" s="1"/>
      <c r="F10" s="1"/>
      <c r="G10" s="1"/>
      <c r="H10" s="1"/>
      <c r="I10" s="1"/>
    </row>
    <row r="11" spans="1:9" ht="15.5">
      <c r="A11" s="1"/>
      <c r="B11" s="1"/>
      <c r="C11" s="1"/>
      <c r="D11" s="1"/>
      <c r="E11" s="1"/>
      <c r="F11" s="1"/>
      <c r="G11" s="1"/>
      <c r="H11" s="1"/>
      <c r="I11" s="1"/>
    </row>
    <row r="12" spans="1:9" ht="15.5">
      <c r="A12" s="1"/>
      <c r="B12" s="1"/>
      <c r="C12" s="1"/>
      <c r="D12" s="1"/>
      <c r="E12" s="1"/>
      <c r="F12" s="1"/>
      <c r="G12" s="1"/>
      <c r="H12" s="1"/>
      <c r="I12" s="1"/>
    </row>
    <row r="13" spans="1:9" ht="15.5">
      <c r="A13" s="1"/>
      <c r="B13" s="1"/>
      <c r="C13" s="1"/>
      <c r="D13" s="1"/>
      <c r="E13" s="1"/>
      <c r="F13" s="1"/>
      <c r="G13" s="1"/>
      <c r="H13" s="1"/>
      <c r="I13" s="1"/>
    </row>
    <row r="14" spans="1:9" ht="15.5">
      <c r="A14" s="1"/>
      <c r="B14" s="1"/>
      <c r="C14" s="1"/>
      <c r="D14" s="1"/>
      <c r="E14" s="1"/>
      <c r="F14" s="1"/>
      <c r="G14" s="1"/>
      <c r="H14" s="1"/>
      <c r="I14" s="1"/>
    </row>
  </sheetData>
  <mergeCells count="5">
    <mergeCell ref="A1:F1"/>
    <mergeCell ref="A2:G2"/>
    <mergeCell ref="A8:B8"/>
    <mergeCell ref="A9:C9"/>
    <mergeCell ref="A4:B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F7F7F"/>
    <outlinePr summaryBelow="0" summaryRight="0"/>
  </sheetPr>
  <dimension ref="A1:E32"/>
  <sheetViews>
    <sheetView showGridLines="0" workbookViewId="0">
      <selection activeCell="B9" sqref="B9"/>
    </sheetView>
  </sheetViews>
  <sheetFormatPr baseColWidth="10" defaultColWidth="11.25" defaultRowHeight="15" customHeight="1"/>
  <cols>
    <col min="1" max="1" width="79.75" customWidth="1"/>
    <col min="2" max="2" width="22.5" customWidth="1"/>
    <col min="3" max="5" width="10.5" customWidth="1"/>
  </cols>
  <sheetData>
    <row r="1" spans="1:5" ht="24.75" customHeight="1">
      <c r="A1" s="366"/>
      <c r="B1" s="364"/>
      <c r="C1" s="364"/>
      <c r="D1" s="14"/>
      <c r="E1" s="14"/>
    </row>
    <row r="2" spans="1:5" ht="15.5">
      <c r="A2" s="366" t="s">
        <v>21</v>
      </c>
      <c r="B2" s="364"/>
      <c r="C2" s="1"/>
      <c r="D2" s="1"/>
      <c r="E2" s="1"/>
    </row>
    <row r="3" spans="1:5" ht="15.5">
      <c r="A3" s="364"/>
      <c r="B3" s="364"/>
      <c r="C3" s="1"/>
      <c r="D3" s="1"/>
      <c r="E3" s="1"/>
    </row>
    <row r="4" spans="1:5" ht="25">
      <c r="A4" s="15" t="s">
        <v>22</v>
      </c>
      <c r="B4" s="13"/>
      <c r="C4" s="1"/>
      <c r="D4" s="1"/>
      <c r="E4" s="1"/>
    </row>
    <row r="5" spans="1:5" ht="25">
      <c r="A5" s="15"/>
      <c r="B5" s="13"/>
      <c r="C5" s="1"/>
      <c r="D5" s="1"/>
      <c r="E5" s="1"/>
    </row>
    <row r="6" spans="1:5" ht="15.5">
      <c r="A6" s="122" t="s">
        <v>23</v>
      </c>
      <c r="B6" s="123" t="s">
        <v>24</v>
      </c>
      <c r="C6" s="1"/>
      <c r="D6" s="1"/>
      <c r="E6" s="1"/>
    </row>
    <row r="7" spans="1:5" ht="22.5" customHeight="1">
      <c r="A7" s="362" t="s">
        <v>25</v>
      </c>
      <c r="B7" s="16" t="s">
        <v>26</v>
      </c>
      <c r="C7" s="1"/>
      <c r="D7" s="1"/>
      <c r="E7" s="1"/>
    </row>
    <row r="8" spans="1:5" ht="22.5" customHeight="1">
      <c r="A8" s="362" t="s">
        <v>27</v>
      </c>
      <c r="B8" s="16" t="s">
        <v>28</v>
      </c>
      <c r="C8" s="1"/>
      <c r="D8" s="1"/>
      <c r="E8" s="1"/>
    </row>
    <row r="9" spans="1:5" ht="22.5" customHeight="1">
      <c r="A9" s="362" t="s">
        <v>29</v>
      </c>
      <c r="B9" s="16" t="s">
        <v>29</v>
      </c>
      <c r="C9" s="1"/>
      <c r="D9" s="1"/>
      <c r="E9" s="1"/>
    </row>
    <row r="10" spans="1:5" ht="22.5" customHeight="1">
      <c r="A10" s="362" t="s">
        <v>30</v>
      </c>
      <c r="B10" s="16" t="s">
        <v>28</v>
      </c>
      <c r="C10" s="1"/>
      <c r="D10" s="1"/>
      <c r="E10" s="1"/>
    </row>
    <row r="11" spans="1:5" ht="22.5" customHeight="1">
      <c r="A11" s="314" t="s">
        <v>31</v>
      </c>
      <c r="B11" s="17" t="s">
        <v>32</v>
      </c>
      <c r="C11" s="1"/>
      <c r="D11" s="1"/>
      <c r="E11" s="1"/>
    </row>
    <row r="12" spans="1:5" ht="22.5" customHeight="1">
      <c r="A12" s="314" t="s">
        <v>33</v>
      </c>
      <c r="B12" s="16" t="s">
        <v>32</v>
      </c>
      <c r="C12" s="1"/>
      <c r="D12" s="1"/>
      <c r="E12" s="1"/>
    </row>
    <row r="13" spans="1:5" ht="22.5" customHeight="1">
      <c r="A13" s="314" t="s">
        <v>34</v>
      </c>
      <c r="B13" s="16" t="s">
        <v>32</v>
      </c>
      <c r="C13" s="1"/>
      <c r="D13" s="1"/>
      <c r="E13" s="1"/>
    </row>
    <row r="14" spans="1:5" ht="22.5" customHeight="1">
      <c r="A14" s="314" t="s">
        <v>35</v>
      </c>
      <c r="B14" s="16" t="s">
        <v>32</v>
      </c>
      <c r="C14" s="1"/>
      <c r="D14" s="1"/>
      <c r="E14" s="1"/>
    </row>
    <row r="15" spans="1:5" ht="22.5" customHeight="1">
      <c r="A15" s="314" t="s">
        <v>36</v>
      </c>
      <c r="B15" s="17" t="s">
        <v>32</v>
      </c>
      <c r="C15" s="1"/>
      <c r="D15" s="1"/>
      <c r="E15" s="1"/>
    </row>
    <row r="16" spans="1:5" ht="22.5" customHeight="1">
      <c r="A16" s="362" t="s">
        <v>37</v>
      </c>
      <c r="B16" s="17" t="s">
        <v>28</v>
      </c>
      <c r="C16" s="1"/>
      <c r="D16" s="1"/>
      <c r="E16" s="1"/>
    </row>
    <row r="17" spans="1:5" ht="22.5" customHeight="1">
      <c r="A17" s="362" t="s">
        <v>38</v>
      </c>
      <c r="B17" s="17" t="s">
        <v>28</v>
      </c>
      <c r="C17" s="1"/>
      <c r="D17" s="1"/>
      <c r="E17" s="1"/>
    </row>
    <row r="18" spans="1:5" ht="22.5" customHeight="1">
      <c r="A18" s="362" t="s">
        <v>39</v>
      </c>
      <c r="B18" s="17" t="s">
        <v>28</v>
      </c>
      <c r="C18" s="1"/>
      <c r="D18" s="1"/>
      <c r="E18" s="1"/>
    </row>
    <row r="19" spans="1:5" ht="22.5" customHeight="1">
      <c r="A19" s="362" t="s">
        <v>40</v>
      </c>
      <c r="B19" s="17" t="s">
        <v>28</v>
      </c>
      <c r="C19" s="1"/>
      <c r="D19" s="1"/>
      <c r="E19" s="1"/>
    </row>
    <row r="20" spans="1:5" ht="22.5" customHeight="1">
      <c r="A20" s="362" t="s">
        <v>41</v>
      </c>
      <c r="B20" s="17" t="s">
        <v>28</v>
      </c>
      <c r="C20" s="1"/>
      <c r="D20" s="1"/>
      <c r="E20" s="1"/>
    </row>
    <row r="21" spans="1:5" ht="22.5" customHeight="1">
      <c r="A21" s="362" t="s">
        <v>42</v>
      </c>
      <c r="B21" s="17" t="s">
        <v>43</v>
      </c>
      <c r="C21" s="1"/>
      <c r="D21" s="1"/>
      <c r="E21" s="1"/>
    </row>
    <row r="22" spans="1:5" ht="22.5" customHeight="1">
      <c r="A22" s="362" t="s">
        <v>44</v>
      </c>
      <c r="B22" s="17" t="s">
        <v>43</v>
      </c>
      <c r="C22" s="1"/>
      <c r="D22" s="1"/>
      <c r="E22" s="1"/>
    </row>
    <row r="23" spans="1:5" ht="22.5" customHeight="1">
      <c r="A23" s="362" t="s">
        <v>45</v>
      </c>
      <c r="B23" s="17" t="s">
        <v>43</v>
      </c>
      <c r="C23" s="1"/>
      <c r="D23" s="1"/>
      <c r="E23" s="1"/>
    </row>
    <row r="24" spans="1:5" ht="22.5" customHeight="1">
      <c r="A24" s="362" t="s">
        <v>46</v>
      </c>
      <c r="B24" s="17" t="s">
        <v>43</v>
      </c>
      <c r="C24" s="1"/>
      <c r="D24" s="1"/>
      <c r="E24" s="1"/>
    </row>
    <row r="25" spans="1:5" ht="22.5" customHeight="1">
      <c r="A25" s="362" t="s">
        <v>47</v>
      </c>
      <c r="B25" s="17" t="s">
        <v>43</v>
      </c>
      <c r="C25" s="1"/>
      <c r="D25" s="1"/>
      <c r="E25" s="1"/>
    </row>
    <row r="26" spans="1:5" ht="22.5" customHeight="1">
      <c r="A26" s="362" t="s">
        <v>48</v>
      </c>
      <c r="B26" s="17" t="s">
        <v>43</v>
      </c>
      <c r="C26" s="1"/>
      <c r="D26" s="1"/>
      <c r="E26" s="1"/>
    </row>
    <row r="27" spans="1:5" ht="15.5">
      <c r="A27" s="1"/>
      <c r="B27" s="1"/>
      <c r="C27" s="1"/>
      <c r="D27" s="1"/>
      <c r="E27" s="1"/>
    </row>
    <row r="28" spans="1:5" ht="15.5">
      <c r="A28" s="1"/>
      <c r="B28" s="1"/>
      <c r="C28" s="1"/>
      <c r="D28" s="1"/>
      <c r="E28" s="1"/>
    </row>
    <row r="29" spans="1:5" ht="15.5">
      <c r="A29" s="1"/>
      <c r="B29" s="1"/>
      <c r="C29" s="1"/>
      <c r="D29" s="1"/>
      <c r="E29" s="1"/>
    </row>
    <row r="30" spans="1:5" ht="15.5">
      <c r="A30" s="1"/>
      <c r="B30" s="1"/>
      <c r="C30" s="1"/>
      <c r="D30" s="1"/>
      <c r="E30" s="1"/>
    </row>
    <row r="31" spans="1:5" ht="15.5">
      <c r="A31" s="1"/>
      <c r="B31" s="1"/>
      <c r="C31" s="1"/>
      <c r="D31" s="1"/>
      <c r="E31" s="1"/>
    </row>
    <row r="32" spans="1:5" ht="15.5">
      <c r="A32" s="1"/>
      <c r="B32" s="1"/>
      <c r="C32" s="1"/>
      <c r="D32" s="1"/>
      <c r="E32" s="1"/>
    </row>
  </sheetData>
  <mergeCells count="2">
    <mergeCell ref="A1:C1"/>
    <mergeCell ref="A2:B3"/>
  </mergeCells>
  <hyperlinks>
    <hyperlink ref="A7" r:id="rId1" xr:uid="{00000000-0004-0000-0100-000000000000}"/>
    <hyperlink ref="A8" r:id="rId2" xr:uid="{00000000-0004-0000-0100-000001000000}"/>
    <hyperlink ref="A9" r:id="rId3" xr:uid="{00000000-0004-0000-0100-000002000000}"/>
    <hyperlink ref="A10" r:id="rId4" xr:uid="{00000000-0004-0000-0100-000003000000}"/>
    <hyperlink ref="A11" r:id="rId5" xr:uid="{00000000-0004-0000-0100-000004000000}"/>
    <hyperlink ref="A12" r:id="rId6" xr:uid="{00000000-0004-0000-0100-000005000000}"/>
    <hyperlink ref="A13" r:id="rId7" xr:uid="{00000000-0004-0000-0100-000006000000}"/>
    <hyperlink ref="A14" r:id="rId8" xr:uid="{00000000-0004-0000-0100-000007000000}"/>
    <hyperlink ref="A15" r:id="rId9" location="flagship-projects" xr:uid="{00000000-0004-0000-0100-000008000000}"/>
    <hyperlink ref="A16" r:id="rId10" xr:uid="{00000000-0004-0000-0100-000009000000}"/>
    <hyperlink ref="A17" r:id="rId11" xr:uid="{00000000-0004-0000-0100-00000A000000}"/>
    <hyperlink ref="A18" r:id="rId12" xr:uid="{00000000-0004-0000-0100-00000B000000}"/>
    <hyperlink ref="A19" r:id="rId13" xr:uid="{00000000-0004-0000-0100-00000C000000}"/>
    <hyperlink ref="A20" r:id="rId14" xr:uid="{00000000-0004-0000-0100-00000D000000}"/>
    <hyperlink ref="A21" r:id="rId15" xr:uid="{00000000-0004-0000-0100-00000E000000}"/>
    <hyperlink ref="A22" r:id="rId16" xr:uid="{00000000-0004-0000-0100-00000F000000}"/>
    <hyperlink ref="A23" r:id="rId17" xr:uid="{00000000-0004-0000-0100-000010000000}"/>
    <hyperlink ref="A24" r:id="rId18" xr:uid="{00000000-0004-0000-0100-000011000000}"/>
    <hyperlink ref="A25" r:id="rId19" xr:uid="{00000000-0004-0000-0100-000012000000}"/>
    <hyperlink ref="A26" r:id="rId20" xr:uid="{00000000-0004-0000-0100-000013000000}"/>
  </hyperlinks>
  <pageMargins left="0.7" right="0.7" top="0.75" bottom="0.75" header="0" footer="0"/>
  <pageSetup orientation="landscape"/>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outlinePr summaryBelow="0" summaryRight="0"/>
  </sheetPr>
  <dimension ref="A1:G994"/>
  <sheetViews>
    <sheetView showGridLines="0" zoomScale="66" zoomScaleNormal="100" workbookViewId="0">
      <selection activeCell="B103" sqref="B103"/>
    </sheetView>
  </sheetViews>
  <sheetFormatPr baseColWidth="10" defaultColWidth="11.25" defaultRowHeight="15" customHeight="1"/>
  <cols>
    <col min="1" max="1" width="17.5" customWidth="1"/>
    <col min="2" max="2" width="56.08203125" customWidth="1"/>
    <col min="3" max="3" width="48.58203125" customWidth="1"/>
    <col min="4" max="4" width="62.5" customWidth="1"/>
    <col min="5" max="5" width="30.5" customWidth="1"/>
    <col min="6" max="6" width="29.58203125" customWidth="1"/>
    <col min="7" max="7" width="11" customWidth="1"/>
  </cols>
  <sheetData>
    <row r="1" spans="1:7" ht="24.75" customHeight="1">
      <c r="A1" s="382"/>
      <c r="B1" s="364"/>
      <c r="C1" s="364"/>
      <c r="D1" s="364"/>
      <c r="E1" s="364"/>
      <c r="F1" s="364"/>
      <c r="G1" s="18"/>
    </row>
    <row r="2" spans="1:7" ht="47.15" customHeight="1">
      <c r="A2" s="383" t="s">
        <v>49</v>
      </c>
      <c r="B2" s="364"/>
      <c r="C2" s="19"/>
      <c r="D2" s="19"/>
      <c r="E2" s="19"/>
      <c r="F2" s="19"/>
      <c r="G2" s="18"/>
    </row>
    <row r="3" spans="1:7" ht="34.5" customHeight="1">
      <c r="A3" s="124" t="s">
        <v>50</v>
      </c>
      <c r="B3" s="384" t="s">
        <v>51</v>
      </c>
      <c r="C3" s="364"/>
      <c r="D3" s="364"/>
      <c r="E3" s="364"/>
      <c r="F3" s="364"/>
      <c r="G3" s="18"/>
    </row>
    <row r="4" spans="1:7" ht="28">
      <c r="A4" s="125" t="s">
        <v>52</v>
      </c>
      <c r="B4" s="385" t="s">
        <v>53</v>
      </c>
      <c r="C4" s="364"/>
      <c r="D4" s="364"/>
      <c r="E4" s="364"/>
      <c r="F4" s="364"/>
      <c r="G4" s="18"/>
    </row>
    <row r="5" spans="1:7" ht="15.75" customHeight="1">
      <c r="A5" s="386" t="s">
        <v>54</v>
      </c>
      <c r="B5" s="386" t="s">
        <v>55</v>
      </c>
      <c r="C5" s="387" t="s">
        <v>56</v>
      </c>
      <c r="D5" s="388" t="s">
        <v>57</v>
      </c>
      <c r="E5" s="389"/>
      <c r="F5" s="390"/>
      <c r="G5" s="21"/>
    </row>
    <row r="6" spans="1:7" ht="15.75" customHeight="1">
      <c r="A6" s="372"/>
      <c r="B6" s="372"/>
      <c r="C6" s="372"/>
      <c r="D6" s="22" t="s">
        <v>58</v>
      </c>
      <c r="E6" s="22" t="s">
        <v>59</v>
      </c>
      <c r="F6" s="23" t="s">
        <v>60</v>
      </c>
      <c r="G6" s="21"/>
    </row>
    <row r="7" spans="1:7" ht="15.75" customHeight="1">
      <c r="A7" s="367" t="s">
        <v>61</v>
      </c>
      <c r="B7" s="368"/>
      <c r="C7" s="368"/>
      <c r="D7" s="368"/>
      <c r="E7" s="368"/>
      <c r="F7" s="369"/>
      <c r="G7" s="24"/>
    </row>
    <row r="8" spans="1:7" ht="25">
      <c r="A8" s="370" t="s">
        <v>62</v>
      </c>
      <c r="B8" s="126" t="s">
        <v>63</v>
      </c>
      <c r="C8" s="127" t="s">
        <v>64</v>
      </c>
      <c r="D8" s="373" t="s">
        <v>65</v>
      </c>
      <c r="E8" s="374"/>
      <c r="F8" s="375"/>
      <c r="G8" s="24"/>
    </row>
    <row r="9" spans="1:7" ht="15.5">
      <c r="A9" s="371"/>
      <c r="B9" s="126" t="s">
        <v>66</v>
      </c>
      <c r="C9" s="127" t="s">
        <v>67</v>
      </c>
      <c r="D9" s="376"/>
      <c r="E9" s="364"/>
      <c r="F9" s="377"/>
      <c r="G9" s="24"/>
    </row>
    <row r="10" spans="1:7" ht="15.5">
      <c r="A10" s="371"/>
      <c r="B10" s="126" t="s">
        <v>68</v>
      </c>
      <c r="C10" s="127" t="s">
        <v>69</v>
      </c>
      <c r="D10" s="376"/>
      <c r="E10" s="364"/>
      <c r="F10" s="377"/>
      <c r="G10" s="24"/>
    </row>
    <row r="11" spans="1:7" ht="37.5">
      <c r="A11" s="371"/>
      <c r="B11" s="126" t="s">
        <v>70</v>
      </c>
      <c r="C11" s="127" t="s">
        <v>71</v>
      </c>
      <c r="D11" s="376"/>
      <c r="E11" s="364"/>
      <c r="F11" s="377"/>
      <c r="G11" s="24"/>
    </row>
    <row r="12" spans="1:7" ht="15.5">
      <c r="A12" s="371"/>
      <c r="B12" s="126" t="s">
        <v>72</v>
      </c>
      <c r="C12" s="127" t="s">
        <v>73</v>
      </c>
      <c r="D12" s="378"/>
      <c r="E12" s="368"/>
      <c r="F12" s="369"/>
      <c r="G12" s="24"/>
    </row>
    <row r="13" spans="1:7" ht="37.5">
      <c r="A13" s="371"/>
      <c r="B13" s="126" t="s">
        <v>74</v>
      </c>
      <c r="C13" s="126" t="s">
        <v>75</v>
      </c>
      <c r="D13" s="25"/>
      <c r="E13" s="126"/>
      <c r="F13" s="127"/>
      <c r="G13" s="24"/>
    </row>
    <row r="14" spans="1:7" ht="15.5">
      <c r="A14" s="371"/>
      <c r="B14" s="126" t="s">
        <v>76</v>
      </c>
      <c r="C14" s="126" t="s">
        <v>77</v>
      </c>
      <c r="D14" s="126"/>
      <c r="E14" s="126"/>
      <c r="F14" s="127"/>
      <c r="G14" s="24"/>
    </row>
    <row r="15" spans="1:7" ht="25">
      <c r="A15" s="371"/>
      <c r="B15" s="126" t="s">
        <v>78</v>
      </c>
      <c r="C15" s="126" t="s">
        <v>79</v>
      </c>
      <c r="D15" s="126" t="s">
        <v>80</v>
      </c>
      <c r="E15" s="126"/>
      <c r="F15" s="127"/>
      <c r="G15" s="24"/>
    </row>
    <row r="16" spans="1:7" ht="15.5">
      <c r="A16" s="371"/>
      <c r="B16" s="126" t="s">
        <v>81</v>
      </c>
      <c r="C16" s="126" t="s">
        <v>82</v>
      </c>
      <c r="D16" s="126"/>
      <c r="E16" s="126"/>
      <c r="F16" s="127"/>
      <c r="G16" s="24"/>
    </row>
    <row r="17" spans="1:7" ht="15.5">
      <c r="A17" s="371"/>
      <c r="B17" s="126" t="s">
        <v>83</v>
      </c>
      <c r="C17" s="126" t="s">
        <v>82</v>
      </c>
      <c r="D17" s="126"/>
      <c r="E17" s="126"/>
      <c r="F17" s="127"/>
      <c r="G17" s="24"/>
    </row>
    <row r="18" spans="1:7" ht="25">
      <c r="A18" s="371"/>
      <c r="B18" s="126" t="s">
        <v>84</v>
      </c>
      <c r="C18" s="126" t="s">
        <v>85</v>
      </c>
      <c r="D18" s="126"/>
      <c r="E18" s="126"/>
      <c r="F18" s="127"/>
      <c r="G18" s="24"/>
    </row>
    <row r="19" spans="1:7" ht="15.5">
      <c r="A19" s="371"/>
      <c r="B19" s="126" t="s">
        <v>86</v>
      </c>
      <c r="C19" s="126" t="s">
        <v>85</v>
      </c>
      <c r="D19" s="126"/>
      <c r="E19" s="126"/>
      <c r="F19" s="127"/>
      <c r="G19" s="24"/>
    </row>
    <row r="20" spans="1:7" ht="15.5">
      <c r="A20" s="371"/>
      <c r="B20" s="126" t="s">
        <v>87</v>
      </c>
      <c r="C20" s="126" t="s">
        <v>88</v>
      </c>
      <c r="D20" s="126"/>
      <c r="E20" s="126"/>
      <c r="F20" s="127"/>
      <c r="G20" s="24"/>
    </row>
    <row r="21" spans="1:7" ht="15.5">
      <c r="A21" s="371"/>
      <c r="B21" s="126" t="s">
        <v>89</v>
      </c>
      <c r="C21" s="316" t="s">
        <v>90</v>
      </c>
      <c r="D21" s="126"/>
      <c r="E21" s="126"/>
      <c r="F21" s="127"/>
      <c r="G21" s="24"/>
    </row>
    <row r="22" spans="1:7" ht="25">
      <c r="A22" s="371"/>
      <c r="B22" s="126" t="s">
        <v>91</v>
      </c>
      <c r="C22" s="133"/>
      <c r="D22" s="126" t="s">
        <v>92</v>
      </c>
      <c r="E22" s="126" t="s">
        <v>93</v>
      </c>
      <c r="F22" s="127" t="s">
        <v>94</v>
      </c>
      <c r="G22" s="24"/>
    </row>
    <row r="23" spans="1:7" ht="15.5">
      <c r="A23" s="371"/>
      <c r="B23" s="126" t="s">
        <v>95</v>
      </c>
      <c r="C23" s="126" t="s">
        <v>85</v>
      </c>
      <c r="D23" s="126"/>
      <c r="E23" s="126"/>
      <c r="F23" s="127"/>
      <c r="G23" s="24"/>
    </row>
    <row r="24" spans="1:7" ht="25">
      <c r="A24" s="371"/>
      <c r="B24" s="126" t="s">
        <v>96</v>
      </c>
      <c r="C24" s="126" t="s">
        <v>97</v>
      </c>
      <c r="D24" s="126" t="s">
        <v>98</v>
      </c>
      <c r="E24" s="126" t="s">
        <v>93</v>
      </c>
      <c r="F24" s="127" t="s">
        <v>99</v>
      </c>
      <c r="G24" s="24"/>
    </row>
    <row r="25" spans="1:7" ht="25">
      <c r="A25" s="371"/>
      <c r="B25" s="126" t="s">
        <v>100</v>
      </c>
      <c r="C25" s="126" t="s">
        <v>101</v>
      </c>
      <c r="D25" s="126"/>
      <c r="E25" s="126"/>
      <c r="F25" s="127"/>
      <c r="G25" s="24"/>
    </row>
    <row r="26" spans="1:7" ht="25">
      <c r="A26" s="371"/>
      <c r="B26" s="126" t="s">
        <v>102</v>
      </c>
      <c r="C26" s="126" t="s">
        <v>101</v>
      </c>
      <c r="D26" s="126"/>
      <c r="E26" s="126"/>
      <c r="F26" s="127"/>
      <c r="G26" s="24"/>
    </row>
    <row r="27" spans="1:7" ht="37.5">
      <c r="A27" s="371"/>
      <c r="B27" s="126" t="s">
        <v>103</v>
      </c>
      <c r="C27" s="126"/>
      <c r="D27" s="126" t="s">
        <v>104</v>
      </c>
      <c r="E27" s="126"/>
      <c r="F27" s="127" t="s">
        <v>105</v>
      </c>
      <c r="G27" s="24"/>
    </row>
    <row r="28" spans="1:7" ht="15.5">
      <c r="A28" s="371"/>
      <c r="B28" s="126" t="s">
        <v>106</v>
      </c>
      <c r="C28" s="126" t="s">
        <v>107</v>
      </c>
      <c r="D28" s="126"/>
      <c r="E28" s="126"/>
      <c r="F28" s="127"/>
      <c r="G28" s="24"/>
    </row>
    <row r="29" spans="1:7" ht="159" customHeight="1">
      <c r="A29" s="371"/>
      <c r="B29" s="126" t="s">
        <v>108</v>
      </c>
      <c r="C29" s="126" t="s">
        <v>109</v>
      </c>
      <c r="D29" s="126"/>
      <c r="E29" s="126"/>
      <c r="F29" s="127"/>
      <c r="G29" s="24"/>
    </row>
    <row r="30" spans="1:7" ht="37.5">
      <c r="A30" s="371"/>
      <c r="B30" s="126" t="s">
        <v>110</v>
      </c>
      <c r="C30" s="126" t="s">
        <v>111</v>
      </c>
      <c r="D30" s="126"/>
      <c r="E30" s="126"/>
      <c r="F30" s="127"/>
      <c r="G30" s="24"/>
    </row>
    <row r="31" spans="1:7" ht="75">
      <c r="A31" s="371"/>
      <c r="B31" s="126" t="s">
        <v>112</v>
      </c>
      <c r="C31" s="126" t="s">
        <v>113</v>
      </c>
      <c r="D31" s="126"/>
      <c r="E31" s="126"/>
      <c r="F31" s="127"/>
      <c r="G31" s="24"/>
    </row>
    <row r="32" spans="1:7" ht="59.25" customHeight="1">
      <c r="A32" s="371"/>
      <c r="B32" s="126" t="s">
        <v>114</v>
      </c>
      <c r="C32" s="327" t="s">
        <v>115</v>
      </c>
      <c r="D32" s="126"/>
      <c r="E32" s="126"/>
      <c r="F32" s="127"/>
      <c r="G32" s="24"/>
    </row>
    <row r="33" spans="1:7" ht="15.5">
      <c r="A33" s="371"/>
      <c r="B33" s="127" t="s">
        <v>116</v>
      </c>
      <c r="C33" s="326" t="s">
        <v>90</v>
      </c>
      <c r="D33" s="126"/>
      <c r="E33" s="126"/>
      <c r="F33" s="127"/>
      <c r="G33" s="24"/>
    </row>
    <row r="34" spans="1:7" ht="15.5">
      <c r="A34" s="371"/>
      <c r="B34" s="126" t="s">
        <v>117</v>
      </c>
      <c r="C34" s="126" t="s">
        <v>118</v>
      </c>
      <c r="D34" s="126"/>
      <c r="E34" s="126"/>
      <c r="F34" s="127"/>
      <c r="G34" s="24"/>
    </row>
    <row r="35" spans="1:7" ht="15.5">
      <c r="A35" s="371"/>
      <c r="B35" s="126" t="s">
        <v>119</v>
      </c>
      <c r="C35" s="126" t="s">
        <v>120</v>
      </c>
      <c r="D35" s="126"/>
      <c r="E35" s="126"/>
      <c r="F35" s="127"/>
      <c r="G35" s="24"/>
    </row>
    <row r="36" spans="1:7" ht="15.5">
      <c r="A36" s="372"/>
      <c r="B36" s="126" t="s">
        <v>121</v>
      </c>
      <c r="C36" s="126" t="s">
        <v>122</v>
      </c>
      <c r="D36" s="126"/>
      <c r="E36" s="126"/>
      <c r="F36" s="127"/>
      <c r="G36" s="24"/>
    </row>
    <row r="37" spans="1:7" ht="15.5">
      <c r="A37" s="379" t="s">
        <v>123</v>
      </c>
      <c r="B37" s="368"/>
      <c r="C37" s="368"/>
      <c r="D37" s="368"/>
      <c r="E37" s="368"/>
      <c r="F37" s="369"/>
      <c r="G37" s="21"/>
    </row>
    <row r="38" spans="1:7" ht="15.5">
      <c r="A38" s="370" t="s">
        <v>124</v>
      </c>
      <c r="B38" s="126" t="s">
        <v>125</v>
      </c>
      <c r="C38" s="126" t="s">
        <v>126</v>
      </c>
      <c r="D38" s="380" t="s">
        <v>65</v>
      </c>
      <c r="E38" s="381"/>
      <c r="F38" s="377"/>
      <c r="G38" s="24"/>
    </row>
    <row r="39" spans="1:7" ht="15.5">
      <c r="A39" s="372"/>
      <c r="B39" s="126" t="s">
        <v>127</v>
      </c>
      <c r="C39" s="126" t="s">
        <v>128</v>
      </c>
      <c r="D39" s="368"/>
      <c r="E39" s="368"/>
      <c r="F39" s="369"/>
      <c r="G39" s="24"/>
    </row>
    <row r="40" spans="1:7" ht="15.5">
      <c r="A40" s="391" t="s">
        <v>129</v>
      </c>
      <c r="B40" s="368"/>
      <c r="C40" s="368"/>
      <c r="D40" s="368"/>
      <c r="E40" s="368"/>
      <c r="F40" s="369"/>
      <c r="G40" s="21"/>
    </row>
    <row r="41" spans="1:7" ht="26">
      <c r="A41" s="26" t="s">
        <v>130</v>
      </c>
      <c r="B41" s="126" t="s">
        <v>131</v>
      </c>
      <c r="C41" s="126" t="s">
        <v>90</v>
      </c>
      <c r="D41" s="126"/>
      <c r="E41" s="126"/>
      <c r="F41" s="127"/>
      <c r="G41" s="24"/>
    </row>
    <row r="42" spans="1:7" ht="61.5" customHeight="1">
      <c r="A42" s="370" t="s">
        <v>132</v>
      </c>
      <c r="B42" s="126" t="s">
        <v>133</v>
      </c>
      <c r="C42" s="126" t="s">
        <v>134</v>
      </c>
      <c r="D42" s="126"/>
      <c r="E42" s="126"/>
      <c r="F42" s="127"/>
      <c r="G42" s="24"/>
    </row>
    <row r="43" spans="1:7" ht="25">
      <c r="A43" s="371"/>
      <c r="B43" s="126" t="s">
        <v>135</v>
      </c>
      <c r="C43" s="126" t="s">
        <v>136</v>
      </c>
      <c r="D43" s="126"/>
      <c r="E43" s="126"/>
      <c r="F43" s="127"/>
      <c r="G43" s="24"/>
    </row>
    <row r="44" spans="1:7" ht="15.5">
      <c r="A44" s="371"/>
      <c r="B44" s="126" t="s">
        <v>137</v>
      </c>
      <c r="C44" s="126" t="s">
        <v>138</v>
      </c>
      <c r="D44" s="126"/>
      <c r="E44" s="126"/>
      <c r="F44" s="127"/>
      <c r="G44" s="24"/>
    </row>
    <row r="45" spans="1:7" ht="15.5">
      <c r="A45" s="391" t="s">
        <v>139</v>
      </c>
      <c r="B45" s="368"/>
      <c r="C45" s="368"/>
      <c r="D45" s="368"/>
      <c r="E45" s="368"/>
      <c r="F45" s="369"/>
      <c r="G45" s="21"/>
    </row>
    <row r="46" spans="1:7" ht="30.75" customHeight="1">
      <c r="A46" s="26" t="s">
        <v>130</v>
      </c>
      <c r="B46" s="126" t="s">
        <v>131</v>
      </c>
      <c r="C46" s="126" t="s">
        <v>140</v>
      </c>
      <c r="D46" s="126"/>
      <c r="E46" s="126"/>
      <c r="F46" s="127"/>
      <c r="G46" s="24"/>
    </row>
    <row r="47" spans="1:7" ht="26">
      <c r="A47" s="304" t="s">
        <v>141</v>
      </c>
      <c r="B47" s="126" t="s">
        <v>142</v>
      </c>
      <c r="C47" s="126" t="s">
        <v>122</v>
      </c>
      <c r="D47" s="126"/>
      <c r="E47" s="126"/>
      <c r="F47" s="127"/>
      <c r="G47" s="24"/>
    </row>
    <row r="48" spans="1:7" ht="15.5">
      <c r="A48" s="391" t="s">
        <v>143</v>
      </c>
      <c r="B48" s="368"/>
      <c r="C48" s="368"/>
      <c r="D48" s="368"/>
      <c r="E48" s="368"/>
      <c r="F48" s="369"/>
      <c r="G48" s="21"/>
    </row>
    <row r="49" spans="1:7" ht="26">
      <c r="A49" s="26" t="s">
        <v>130</v>
      </c>
      <c r="B49" s="126" t="s">
        <v>131</v>
      </c>
      <c r="C49" s="126" t="s">
        <v>144</v>
      </c>
      <c r="D49" s="126"/>
      <c r="E49" s="126"/>
      <c r="F49" s="127"/>
      <c r="G49" s="24"/>
    </row>
    <row r="50" spans="1:7" ht="15.5">
      <c r="A50" s="370" t="s">
        <v>145</v>
      </c>
      <c r="B50" s="126" t="s">
        <v>146</v>
      </c>
      <c r="C50" s="126" t="s">
        <v>147</v>
      </c>
      <c r="D50" s="126"/>
      <c r="E50" s="126"/>
      <c r="F50" s="127"/>
      <c r="G50" s="24"/>
    </row>
    <row r="51" spans="1:7" ht="15.5">
      <c r="A51" s="372"/>
      <c r="B51" s="126" t="s">
        <v>148</v>
      </c>
      <c r="C51" s="126" t="s">
        <v>149</v>
      </c>
      <c r="D51" s="126"/>
      <c r="E51" s="126"/>
      <c r="F51" s="127"/>
      <c r="G51" s="24"/>
    </row>
    <row r="52" spans="1:7" ht="15.5">
      <c r="A52" s="391" t="s">
        <v>150</v>
      </c>
      <c r="B52" s="368"/>
      <c r="C52" s="368"/>
      <c r="D52" s="368"/>
      <c r="E52" s="368"/>
      <c r="F52" s="369"/>
      <c r="G52" s="21"/>
    </row>
    <row r="53" spans="1:7" ht="26">
      <c r="A53" s="26" t="s">
        <v>130</v>
      </c>
      <c r="B53" s="126" t="s">
        <v>131</v>
      </c>
      <c r="C53" s="126" t="s">
        <v>151</v>
      </c>
      <c r="D53" s="126"/>
      <c r="E53" s="126"/>
      <c r="F53" s="127"/>
      <c r="G53" s="24"/>
    </row>
    <row r="54" spans="1:7" ht="39">
      <c r="A54" s="26" t="s">
        <v>152</v>
      </c>
      <c r="B54" s="126" t="s">
        <v>153</v>
      </c>
      <c r="C54" s="126" t="s">
        <v>154</v>
      </c>
      <c r="D54" s="126"/>
      <c r="E54" s="126"/>
      <c r="F54" s="127"/>
      <c r="G54" s="24"/>
    </row>
    <row r="55" spans="1:7" ht="15.5">
      <c r="A55" s="391" t="s">
        <v>155</v>
      </c>
      <c r="B55" s="368"/>
      <c r="C55" s="368"/>
      <c r="D55" s="368"/>
      <c r="E55" s="368"/>
      <c r="F55" s="369"/>
      <c r="G55" s="21"/>
    </row>
    <row r="56" spans="1:7" ht="26">
      <c r="A56" s="26" t="s">
        <v>130</v>
      </c>
      <c r="B56" s="126" t="s">
        <v>131</v>
      </c>
      <c r="C56" s="126" t="s">
        <v>90</v>
      </c>
      <c r="D56" s="126"/>
      <c r="E56" s="126"/>
      <c r="F56" s="127"/>
      <c r="G56" s="24"/>
    </row>
    <row r="57" spans="1:7" ht="15.5">
      <c r="A57" s="370" t="s">
        <v>156</v>
      </c>
      <c r="B57" s="126" t="s">
        <v>157</v>
      </c>
      <c r="C57" s="126" t="s">
        <v>158</v>
      </c>
      <c r="D57" s="126"/>
      <c r="E57" s="126"/>
      <c r="F57" s="127"/>
      <c r="G57" s="24"/>
    </row>
    <row r="58" spans="1:7" ht="25">
      <c r="A58" s="371"/>
      <c r="B58" s="126" t="s">
        <v>159</v>
      </c>
      <c r="C58" s="126" t="s">
        <v>158</v>
      </c>
      <c r="D58" s="126"/>
      <c r="E58" s="126"/>
      <c r="F58" s="127"/>
      <c r="G58" s="24"/>
    </row>
    <row r="59" spans="1:7" ht="15.5">
      <c r="A59" s="372"/>
      <c r="B59" s="126" t="s">
        <v>160</v>
      </c>
      <c r="C59" s="126" t="s">
        <v>158</v>
      </c>
      <c r="D59" s="126"/>
      <c r="E59" s="126"/>
      <c r="F59" s="127"/>
      <c r="G59" s="24"/>
    </row>
    <row r="60" spans="1:7" ht="15.5">
      <c r="A60" s="391" t="s">
        <v>161</v>
      </c>
      <c r="B60" s="368"/>
      <c r="C60" s="368"/>
      <c r="D60" s="368"/>
      <c r="E60" s="368"/>
      <c r="F60" s="369"/>
      <c r="G60" s="21"/>
    </row>
    <row r="61" spans="1:7" ht="26">
      <c r="A61" s="26" t="s">
        <v>130</v>
      </c>
      <c r="B61" s="126" t="s">
        <v>131</v>
      </c>
      <c r="C61" s="126" t="s">
        <v>82</v>
      </c>
      <c r="D61" s="126"/>
      <c r="E61" s="126"/>
      <c r="F61" s="127"/>
      <c r="G61" s="24"/>
    </row>
    <row r="62" spans="1:7" ht="39">
      <c r="A62" s="26" t="s">
        <v>162</v>
      </c>
      <c r="B62" s="126" t="s">
        <v>163</v>
      </c>
      <c r="C62" s="126" t="s">
        <v>158</v>
      </c>
      <c r="D62" s="126"/>
      <c r="E62" s="126"/>
      <c r="F62" s="127"/>
      <c r="G62" s="24"/>
    </row>
    <row r="63" spans="1:7" ht="15.5">
      <c r="A63" s="391" t="s">
        <v>164</v>
      </c>
      <c r="B63" s="368"/>
      <c r="C63" s="368"/>
      <c r="D63" s="368"/>
      <c r="E63" s="368"/>
      <c r="F63" s="369"/>
      <c r="G63" s="21"/>
    </row>
    <row r="64" spans="1:7" ht="26">
      <c r="A64" s="26" t="s">
        <v>130</v>
      </c>
      <c r="B64" s="126" t="s">
        <v>131</v>
      </c>
      <c r="C64" s="126" t="s">
        <v>158</v>
      </c>
      <c r="D64" s="126"/>
      <c r="E64" s="126"/>
      <c r="F64" s="127"/>
      <c r="G64" s="24"/>
    </row>
    <row r="65" spans="1:7" ht="15.5">
      <c r="A65" s="370" t="s">
        <v>165</v>
      </c>
      <c r="B65" s="126" t="s">
        <v>166</v>
      </c>
      <c r="C65" s="126" t="s">
        <v>167</v>
      </c>
      <c r="D65" s="126"/>
      <c r="E65" s="126"/>
      <c r="F65" s="317" t="s">
        <v>168</v>
      </c>
      <c r="G65" s="24"/>
    </row>
    <row r="66" spans="1:7" ht="15.5">
      <c r="A66" s="371"/>
      <c r="B66" s="126" t="s">
        <v>169</v>
      </c>
      <c r="C66" s="126"/>
      <c r="D66" s="126"/>
      <c r="E66" s="126"/>
      <c r="F66" s="317" t="s">
        <v>168</v>
      </c>
      <c r="G66" s="24"/>
    </row>
    <row r="67" spans="1:7" ht="25">
      <c r="A67" s="371"/>
      <c r="B67" s="126" t="s">
        <v>170</v>
      </c>
      <c r="C67" s="126"/>
      <c r="D67" s="126"/>
      <c r="E67" s="126"/>
      <c r="F67" s="317" t="s">
        <v>168</v>
      </c>
      <c r="G67" s="24"/>
    </row>
    <row r="68" spans="1:7" ht="25">
      <c r="A68" s="372"/>
      <c r="B68" s="126" t="s">
        <v>171</v>
      </c>
      <c r="C68" s="318"/>
      <c r="D68" s="126"/>
      <c r="E68" s="126" t="s">
        <v>172</v>
      </c>
      <c r="F68" s="127" t="s">
        <v>173</v>
      </c>
      <c r="G68" s="24"/>
    </row>
    <row r="69" spans="1:7" ht="15.5">
      <c r="A69" s="391" t="s">
        <v>174</v>
      </c>
      <c r="B69" s="368"/>
      <c r="C69" s="368"/>
      <c r="D69" s="368"/>
      <c r="E69" s="368"/>
      <c r="F69" s="369"/>
      <c r="G69" s="21"/>
    </row>
    <row r="70" spans="1:7" ht="26">
      <c r="A70" s="26" t="s">
        <v>130</v>
      </c>
      <c r="B70" s="126" t="s">
        <v>131</v>
      </c>
      <c r="C70" s="126" t="s">
        <v>175</v>
      </c>
      <c r="D70" s="126"/>
      <c r="E70" s="126"/>
      <c r="F70" s="127"/>
      <c r="G70" s="24"/>
    </row>
    <row r="71" spans="1:7" ht="30" customHeight="1">
      <c r="A71" s="370" t="s">
        <v>176</v>
      </c>
      <c r="B71" s="126" t="s">
        <v>177</v>
      </c>
      <c r="C71" s="126" t="s">
        <v>178</v>
      </c>
      <c r="D71" s="126" t="s">
        <v>179</v>
      </c>
      <c r="E71" s="126" t="s">
        <v>93</v>
      </c>
      <c r="F71" s="127" t="s">
        <v>180</v>
      </c>
      <c r="G71" s="24"/>
    </row>
    <row r="72" spans="1:7" ht="25">
      <c r="A72" s="371"/>
      <c r="B72" s="126" t="s">
        <v>181</v>
      </c>
      <c r="C72" s="126" t="s">
        <v>178</v>
      </c>
      <c r="D72" s="126"/>
      <c r="E72" s="126"/>
      <c r="F72" s="127"/>
      <c r="G72" s="24"/>
    </row>
    <row r="73" spans="1:7" ht="25">
      <c r="A73" s="372"/>
      <c r="B73" s="126" t="s">
        <v>182</v>
      </c>
      <c r="C73" s="126"/>
      <c r="D73" s="126" t="s">
        <v>183</v>
      </c>
      <c r="E73" s="126" t="s">
        <v>172</v>
      </c>
      <c r="F73" s="127" t="s">
        <v>184</v>
      </c>
      <c r="G73" s="24"/>
    </row>
    <row r="74" spans="1:7" ht="15.5">
      <c r="A74" s="391" t="s">
        <v>185</v>
      </c>
      <c r="B74" s="368"/>
      <c r="C74" s="368"/>
      <c r="D74" s="368"/>
      <c r="E74" s="368"/>
      <c r="F74" s="369"/>
      <c r="G74" s="21"/>
    </row>
    <row r="75" spans="1:7" ht="26">
      <c r="A75" s="26" t="s">
        <v>130</v>
      </c>
      <c r="B75" s="319" t="s">
        <v>131</v>
      </c>
      <c r="C75" s="319" t="s">
        <v>186</v>
      </c>
      <c r="D75" s="319"/>
      <c r="E75" s="319"/>
      <c r="F75" s="320"/>
      <c r="G75" s="24"/>
    </row>
    <row r="76" spans="1:7" ht="25">
      <c r="A76" s="370" t="s">
        <v>187</v>
      </c>
      <c r="B76" s="319" t="s">
        <v>188</v>
      </c>
      <c r="C76" s="319" t="s">
        <v>189</v>
      </c>
      <c r="D76" s="319"/>
      <c r="E76" s="319"/>
      <c r="F76" s="320"/>
      <c r="G76" s="24"/>
    </row>
    <row r="77" spans="1:7" ht="15.5">
      <c r="A77" s="371"/>
      <c r="B77" s="319" t="s">
        <v>190</v>
      </c>
      <c r="C77" s="319" t="s">
        <v>191</v>
      </c>
      <c r="D77" s="319"/>
      <c r="E77" s="319"/>
      <c r="F77" s="320"/>
      <c r="G77" s="24"/>
    </row>
    <row r="78" spans="1:7" ht="15.5">
      <c r="A78" s="371"/>
      <c r="B78" s="319" t="s">
        <v>192</v>
      </c>
      <c r="C78" s="319" t="s">
        <v>191</v>
      </c>
      <c r="D78" s="319"/>
      <c r="E78" s="319"/>
      <c r="F78" s="320"/>
      <c r="G78" s="24"/>
    </row>
    <row r="79" spans="1:7" ht="30.75" customHeight="1">
      <c r="A79" s="371"/>
      <c r="B79" s="319" t="s">
        <v>193</v>
      </c>
      <c r="C79" s="319" t="s">
        <v>194</v>
      </c>
      <c r="D79" s="319" t="s">
        <v>195</v>
      </c>
      <c r="E79" s="319" t="s">
        <v>93</v>
      </c>
      <c r="F79" s="320" t="s">
        <v>94</v>
      </c>
      <c r="G79" s="24"/>
    </row>
    <row r="80" spans="1:7" ht="31.5" customHeight="1">
      <c r="A80" s="372"/>
      <c r="B80" s="319" t="s">
        <v>196</v>
      </c>
      <c r="C80" s="319"/>
      <c r="D80" s="319" t="s">
        <v>197</v>
      </c>
      <c r="E80" s="319" t="s">
        <v>93</v>
      </c>
      <c r="F80" s="320" t="s">
        <v>94</v>
      </c>
      <c r="G80" s="24"/>
    </row>
    <row r="81" spans="1:7" ht="15.5">
      <c r="A81" s="391" t="s">
        <v>198</v>
      </c>
      <c r="B81" s="368"/>
      <c r="C81" s="368"/>
      <c r="D81" s="368"/>
      <c r="E81" s="368"/>
      <c r="F81" s="369"/>
      <c r="G81" s="21"/>
    </row>
    <row r="82" spans="1:7" ht="26">
      <c r="A82" s="26" t="s">
        <v>130</v>
      </c>
      <c r="B82" s="319" t="s">
        <v>131</v>
      </c>
      <c r="C82" s="319" t="s">
        <v>199</v>
      </c>
      <c r="D82" s="319"/>
      <c r="E82" s="319"/>
      <c r="F82" s="320"/>
      <c r="G82" s="24"/>
    </row>
    <row r="83" spans="1:7" ht="15.5">
      <c r="A83" s="370" t="s">
        <v>200</v>
      </c>
      <c r="B83" s="319" t="s">
        <v>201</v>
      </c>
      <c r="C83" s="319" t="s">
        <v>199</v>
      </c>
      <c r="D83" s="319"/>
      <c r="E83" s="319"/>
      <c r="F83" s="320"/>
      <c r="G83" s="24"/>
    </row>
    <row r="84" spans="1:7" ht="15.5">
      <c r="A84" s="371"/>
      <c r="B84" s="319" t="s">
        <v>202</v>
      </c>
      <c r="C84" s="319" t="s">
        <v>199</v>
      </c>
      <c r="D84" s="319"/>
      <c r="E84" s="319"/>
      <c r="F84" s="320"/>
      <c r="G84" s="24"/>
    </row>
    <row r="85" spans="1:7" ht="15.5">
      <c r="A85" s="371"/>
      <c r="B85" s="319" t="s">
        <v>203</v>
      </c>
      <c r="C85" s="319" t="s">
        <v>199</v>
      </c>
      <c r="D85" s="319"/>
      <c r="E85" s="319"/>
      <c r="F85" s="320"/>
      <c r="G85" s="24"/>
    </row>
    <row r="86" spans="1:7" ht="15.5">
      <c r="A86" s="371"/>
      <c r="B86" s="319" t="s">
        <v>204</v>
      </c>
      <c r="C86" s="319" t="s">
        <v>199</v>
      </c>
      <c r="D86" s="319"/>
      <c r="E86" s="319"/>
      <c r="F86" s="320"/>
      <c r="G86" s="24"/>
    </row>
    <row r="87" spans="1:7" ht="15.5">
      <c r="A87" s="372"/>
      <c r="B87" s="319" t="s">
        <v>205</v>
      </c>
      <c r="C87" s="319" t="s">
        <v>199</v>
      </c>
      <c r="D87" s="319"/>
      <c r="E87" s="319"/>
      <c r="F87" s="320"/>
      <c r="G87" s="24"/>
    </row>
    <row r="88" spans="1:7" ht="15.5">
      <c r="A88" s="391" t="s">
        <v>18</v>
      </c>
      <c r="B88" s="368"/>
      <c r="C88" s="368"/>
      <c r="D88" s="368"/>
      <c r="E88" s="368"/>
      <c r="F88" s="369"/>
      <c r="G88" s="21"/>
    </row>
    <row r="89" spans="1:7" ht="26">
      <c r="A89" s="26" t="s">
        <v>130</v>
      </c>
      <c r="B89" s="319" t="s">
        <v>131</v>
      </c>
      <c r="C89" s="319" t="s">
        <v>206</v>
      </c>
      <c r="D89" s="319"/>
      <c r="E89" s="319"/>
      <c r="F89" s="320"/>
      <c r="G89" s="24"/>
    </row>
    <row r="90" spans="1:7" ht="37.5">
      <c r="A90" s="370" t="s">
        <v>207</v>
      </c>
      <c r="B90" s="319" t="s">
        <v>208</v>
      </c>
      <c r="C90" s="319" t="s">
        <v>206</v>
      </c>
      <c r="D90" s="319"/>
      <c r="E90" s="319"/>
      <c r="F90" s="320"/>
      <c r="G90" s="24"/>
    </row>
    <row r="91" spans="1:7" ht="25">
      <c r="A91" s="371"/>
      <c r="B91" s="319" t="s">
        <v>209</v>
      </c>
      <c r="C91" s="319" t="s">
        <v>206</v>
      </c>
      <c r="D91" s="319"/>
      <c r="E91" s="319"/>
      <c r="F91" s="320"/>
      <c r="G91" s="24"/>
    </row>
    <row r="92" spans="1:7" ht="15.5">
      <c r="A92" s="371"/>
      <c r="B92" s="319" t="s">
        <v>210</v>
      </c>
      <c r="C92" s="319" t="s">
        <v>206</v>
      </c>
      <c r="D92" s="319"/>
      <c r="E92" s="319"/>
      <c r="F92" s="320"/>
      <c r="G92" s="24"/>
    </row>
    <row r="93" spans="1:7" ht="26">
      <c r="A93" s="26" t="s">
        <v>211</v>
      </c>
      <c r="B93" s="319" t="s">
        <v>212</v>
      </c>
      <c r="C93" s="319" t="s">
        <v>206</v>
      </c>
      <c r="D93" s="319"/>
      <c r="E93" s="319"/>
      <c r="F93" s="320"/>
      <c r="G93" s="24"/>
    </row>
    <row r="94" spans="1:7" ht="26">
      <c r="A94" s="26" t="s">
        <v>211</v>
      </c>
      <c r="B94" s="319" t="s">
        <v>213</v>
      </c>
      <c r="C94" s="319" t="s">
        <v>206</v>
      </c>
      <c r="D94" s="319"/>
      <c r="E94" s="319"/>
      <c r="F94" s="320"/>
      <c r="G94" s="24"/>
    </row>
    <row r="95" spans="1:7" ht="15.5">
      <c r="A95" s="391" t="s">
        <v>214</v>
      </c>
      <c r="B95" s="368"/>
      <c r="C95" s="368"/>
      <c r="D95" s="368"/>
      <c r="E95" s="368"/>
      <c r="F95" s="369"/>
      <c r="G95" s="21"/>
    </row>
    <row r="96" spans="1:7" ht="26">
      <c r="A96" s="26" t="s">
        <v>130</v>
      </c>
      <c r="B96" s="319" t="s">
        <v>131</v>
      </c>
      <c r="C96" s="319" t="s">
        <v>186</v>
      </c>
      <c r="D96" s="319"/>
      <c r="E96" s="319"/>
      <c r="F96" s="320"/>
      <c r="G96" s="24"/>
    </row>
    <row r="97" spans="1:7" ht="15.5">
      <c r="A97" s="370" t="s">
        <v>215</v>
      </c>
      <c r="B97" s="319" t="s">
        <v>216</v>
      </c>
      <c r="C97" s="319" t="s">
        <v>217</v>
      </c>
      <c r="D97" s="319"/>
      <c r="E97" s="319"/>
      <c r="F97" s="320"/>
      <c r="G97" s="24"/>
    </row>
    <row r="98" spans="1:7" ht="15.5">
      <c r="A98" s="371"/>
      <c r="B98" s="319" t="s">
        <v>218</v>
      </c>
      <c r="C98" s="319" t="s">
        <v>217</v>
      </c>
      <c r="D98" s="319"/>
      <c r="E98" s="319"/>
      <c r="F98" s="320"/>
      <c r="G98" s="24"/>
    </row>
    <row r="99" spans="1:7" ht="15.5">
      <c r="A99" s="371"/>
      <c r="B99" s="319" t="s">
        <v>219</v>
      </c>
      <c r="C99" s="319" t="s">
        <v>217</v>
      </c>
      <c r="D99" s="319"/>
      <c r="E99" s="319"/>
      <c r="F99" s="320"/>
      <c r="G99" s="24"/>
    </row>
    <row r="100" spans="1:7" ht="15.5">
      <c r="A100" s="371"/>
      <c r="B100" s="319" t="s">
        <v>220</v>
      </c>
      <c r="C100" s="319" t="s">
        <v>217</v>
      </c>
      <c r="D100" s="319"/>
      <c r="E100" s="319"/>
      <c r="F100" s="320"/>
      <c r="G100" s="24"/>
    </row>
    <row r="101" spans="1:7" ht="15.5">
      <c r="A101" s="371"/>
      <c r="B101" s="319" t="s">
        <v>221</v>
      </c>
      <c r="C101" s="319" t="s">
        <v>222</v>
      </c>
      <c r="D101" s="319"/>
      <c r="E101" s="319"/>
      <c r="F101" s="320"/>
      <c r="G101" s="24"/>
    </row>
    <row r="102" spans="1:7" ht="15.5">
      <c r="A102" s="371"/>
      <c r="B102" s="319" t="s">
        <v>223</v>
      </c>
      <c r="C102" s="319" t="s">
        <v>224</v>
      </c>
      <c r="D102" s="319"/>
      <c r="E102" s="319"/>
      <c r="F102" s="320"/>
      <c r="G102" s="24"/>
    </row>
    <row r="103" spans="1:7" ht="30" customHeight="1">
      <c r="A103" s="372"/>
      <c r="B103" s="319" t="s">
        <v>225</v>
      </c>
      <c r="C103" s="319" t="s">
        <v>226</v>
      </c>
      <c r="D103" s="319"/>
      <c r="E103" s="319"/>
      <c r="F103" s="320"/>
      <c r="G103" s="24"/>
    </row>
    <row r="104" spans="1:7" ht="15.5">
      <c r="A104" s="391" t="s">
        <v>227</v>
      </c>
      <c r="B104" s="368"/>
      <c r="C104" s="368"/>
      <c r="D104" s="368"/>
      <c r="E104" s="368"/>
      <c r="F104" s="369"/>
      <c r="G104" s="21"/>
    </row>
    <row r="105" spans="1:7" ht="26">
      <c r="A105" s="26" t="s">
        <v>130</v>
      </c>
      <c r="B105" s="319" t="s">
        <v>131</v>
      </c>
      <c r="C105" s="319" t="s">
        <v>228</v>
      </c>
      <c r="D105" s="319"/>
      <c r="E105" s="319"/>
      <c r="F105" s="320"/>
      <c r="G105" s="24"/>
    </row>
    <row r="106" spans="1:7" ht="15.5">
      <c r="A106" s="370" t="s">
        <v>229</v>
      </c>
      <c r="B106" s="319" t="s">
        <v>230</v>
      </c>
      <c r="C106" s="319" t="s">
        <v>228</v>
      </c>
      <c r="D106" s="319"/>
      <c r="E106" s="319"/>
      <c r="F106" s="320"/>
      <c r="G106" s="24"/>
    </row>
    <row r="107" spans="1:7" ht="25">
      <c r="A107" s="371"/>
      <c r="B107" s="319" t="s">
        <v>231</v>
      </c>
      <c r="C107" s="319" t="s">
        <v>228</v>
      </c>
      <c r="D107" s="319" t="s">
        <v>232</v>
      </c>
      <c r="E107" s="319" t="s">
        <v>93</v>
      </c>
      <c r="F107" s="320" t="s">
        <v>94</v>
      </c>
      <c r="G107" s="24"/>
    </row>
    <row r="108" spans="1:7" ht="15.5">
      <c r="A108" s="371"/>
      <c r="B108" s="319" t="s">
        <v>233</v>
      </c>
      <c r="C108" s="319" t="s">
        <v>234</v>
      </c>
      <c r="D108" s="319"/>
      <c r="E108" s="319"/>
      <c r="F108" s="320"/>
      <c r="G108" s="24"/>
    </row>
    <row r="109" spans="1:7" ht="15.5">
      <c r="A109" s="371"/>
      <c r="B109" s="319" t="s">
        <v>235</v>
      </c>
      <c r="C109" s="319" t="s">
        <v>234</v>
      </c>
      <c r="D109" s="319"/>
      <c r="E109" s="319"/>
      <c r="F109" s="320"/>
      <c r="G109" s="24"/>
    </row>
    <row r="110" spans="1:7" ht="25">
      <c r="A110" s="372"/>
      <c r="B110" s="319" t="s">
        <v>236</v>
      </c>
      <c r="C110" s="319" t="s">
        <v>234</v>
      </c>
      <c r="D110" s="319" t="s">
        <v>237</v>
      </c>
      <c r="E110" s="319" t="s">
        <v>93</v>
      </c>
      <c r="F110" s="320" t="s">
        <v>94</v>
      </c>
      <c r="G110" s="24"/>
    </row>
    <row r="111" spans="1:7" ht="26">
      <c r="A111" s="26" t="s">
        <v>211</v>
      </c>
      <c r="B111" s="319" t="s">
        <v>238</v>
      </c>
      <c r="C111" s="319" t="s">
        <v>239</v>
      </c>
      <c r="D111" s="319"/>
      <c r="E111" s="319"/>
      <c r="F111" s="320"/>
      <c r="G111" s="24"/>
    </row>
    <row r="112" spans="1:7" ht="15.5">
      <c r="A112" s="391" t="s">
        <v>240</v>
      </c>
      <c r="B112" s="368"/>
      <c r="C112" s="368"/>
      <c r="D112" s="368"/>
      <c r="E112" s="368"/>
      <c r="F112" s="369"/>
      <c r="G112" s="21"/>
    </row>
    <row r="113" spans="1:7" ht="26">
      <c r="A113" s="26" t="s">
        <v>130</v>
      </c>
      <c r="B113" s="319" t="s">
        <v>131</v>
      </c>
      <c r="C113" s="319" t="s">
        <v>241</v>
      </c>
      <c r="D113" s="319"/>
      <c r="E113" s="319"/>
      <c r="F113" s="320"/>
      <c r="G113" s="24"/>
    </row>
    <row r="114" spans="1:7" ht="25">
      <c r="A114" s="370" t="s">
        <v>242</v>
      </c>
      <c r="B114" s="319" t="s">
        <v>243</v>
      </c>
      <c r="C114" s="319" t="s">
        <v>244</v>
      </c>
      <c r="D114" s="319" t="s">
        <v>245</v>
      </c>
      <c r="E114" s="319" t="s">
        <v>93</v>
      </c>
      <c r="F114" s="320" t="s">
        <v>94</v>
      </c>
      <c r="G114" s="24"/>
    </row>
    <row r="115" spans="1:7" ht="25">
      <c r="A115" s="372"/>
      <c r="B115" s="319" t="s">
        <v>246</v>
      </c>
      <c r="C115" s="319" t="s">
        <v>244</v>
      </c>
      <c r="D115" s="319"/>
      <c r="E115" s="319"/>
      <c r="F115" s="320"/>
      <c r="G115" s="24"/>
    </row>
    <row r="116" spans="1:7" ht="15.5">
      <c r="A116" s="391" t="s">
        <v>247</v>
      </c>
      <c r="B116" s="368"/>
      <c r="C116" s="368"/>
      <c r="D116" s="368"/>
      <c r="E116" s="368"/>
      <c r="F116" s="369"/>
      <c r="G116" s="21"/>
    </row>
    <row r="117" spans="1:7" ht="26">
      <c r="A117" s="26" t="s">
        <v>130</v>
      </c>
      <c r="B117" s="319" t="s">
        <v>131</v>
      </c>
      <c r="C117" s="319" t="s">
        <v>122</v>
      </c>
      <c r="D117" s="319"/>
      <c r="E117" s="319"/>
      <c r="F117" s="320"/>
      <c r="G117" s="24"/>
    </row>
    <row r="118" spans="1:7" ht="25">
      <c r="A118" s="370" t="s">
        <v>248</v>
      </c>
      <c r="B118" s="319" t="s">
        <v>249</v>
      </c>
      <c r="C118" s="319" t="s">
        <v>250</v>
      </c>
      <c r="D118" s="319" t="s">
        <v>251</v>
      </c>
      <c r="E118" s="319" t="s">
        <v>93</v>
      </c>
      <c r="F118" s="320" t="s">
        <v>94</v>
      </c>
      <c r="G118" s="24"/>
    </row>
    <row r="119" spans="1:7" ht="25">
      <c r="A119" s="371"/>
      <c r="B119" s="319" t="s">
        <v>252</v>
      </c>
      <c r="C119" s="319" t="s">
        <v>253</v>
      </c>
      <c r="D119" s="319"/>
      <c r="E119" s="319"/>
      <c r="F119" s="320"/>
      <c r="G119" s="24"/>
    </row>
    <row r="120" spans="1:7" ht="37.5">
      <c r="A120" s="372"/>
      <c r="B120" s="319" t="s">
        <v>254</v>
      </c>
      <c r="C120" s="319" t="s">
        <v>255</v>
      </c>
      <c r="D120" s="319" t="s">
        <v>256</v>
      </c>
      <c r="E120" s="319" t="s">
        <v>93</v>
      </c>
      <c r="F120" s="320" t="s">
        <v>94</v>
      </c>
      <c r="G120" s="24"/>
    </row>
    <row r="121" spans="1:7" ht="15.5">
      <c r="A121" s="391" t="s">
        <v>257</v>
      </c>
      <c r="B121" s="368"/>
      <c r="C121" s="368"/>
      <c r="D121" s="368"/>
      <c r="E121" s="368"/>
      <c r="F121" s="369"/>
      <c r="G121" s="21"/>
    </row>
    <row r="122" spans="1:7" ht="26">
      <c r="A122" s="26" t="s">
        <v>130</v>
      </c>
      <c r="B122" s="319" t="s">
        <v>131</v>
      </c>
      <c r="C122" s="319" t="s">
        <v>253</v>
      </c>
      <c r="D122" s="319"/>
      <c r="E122" s="319"/>
      <c r="F122" s="320"/>
      <c r="G122" s="24"/>
    </row>
    <row r="123" spans="1:7" ht="39">
      <c r="A123" s="26" t="s">
        <v>258</v>
      </c>
      <c r="B123" s="319" t="s">
        <v>259</v>
      </c>
      <c r="C123" s="319"/>
      <c r="D123" s="319"/>
      <c r="E123" s="319" t="s">
        <v>172</v>
      </c>
      <c r="F123" s="321" t="s">
        <v>260</v>
      </c>
      <c r="G123" s="24"/>
    </row>
    <row r="124" spans="1:7" ht="26">
      <c r="A124" s="26" t="s">
        <v>211</v>
      </c>
      <c r="B124" s="319" t="s">
        <v>261</v>
      </c>
      <c r="C124" s="319" t="s">
        <v>262</v>
      </c>
      <c r="D124" s="319"/>
      <c r="E124" s="319"/>
      <c r="F124" s="320"/>
      <c r="G124" s="24"/>
    </row>
    <row r="125" spans="1:7" ht="15.5">
      <c r="A125" s="391" t="s">
        <v>263</v>
      </c>
      <c r="B125" s="368"/>
      <c r="C125" s="368"/>
      <c r="D125" s="368"/>
      <c r="E125" s="368"/>
      <c r="F125" s="369"/>
      <c r="G125" s="21"/>
    </row>
    <row r="126" spans="1:7" ht="26">
      <c r="A126" s="26" t="s">
        <v>130</v>
      </c>
      <c r="B126" s="319" t="s">
        <v>131</v>
      </c>
      <c r="C126" s="319" t="s">
        <v>264</v>
      </c>
      <c r="D126" s="319"/>
      <c r="E126" s="319"/>
      <c r="F126" s="320"/>
      <c r="G126" s="24"/>
    </row>
    <row r="127" spans="1:7" ht="15.5">
      <c r="A127" s="370" t="s">
        <v>265</v>
      </c>
      <c r="B127" s="319" t="s">
        <v>266</v>
      </c>
      <c r="C127" s="319" t="s">
        <v>267</v>
      </c>
      <c r="D127" s="319"/>
      <c r="E127" s="319"/>
      <c r="F127" s="320"/>
      <c r="G127" s="24"/>
    </row>
    <row r="128" spans="1:7" ht="15.5">
      <c r="A128" s="371"/>
      <c r="B128" s="319" t="s">
        <v>268</v>
      </c>
      <c r="C128" s="319" t="s">
        <v>267</v>
      </c>
      <c r="D128" s="319"/>
      <c r="E128" s="319"/>
      <c r="F128" s="320"/>
      <c r="G128" s="24"/>
    </row>
    <row r="129" spans="1:7" ht="15.5">
      <c r="A129" s="371"/>
      <c r="B129" s="319" t="s">
        <v>269</v>
      </c>
      <c r="C129" s="319" t="s">
        <v>270</v>
      </c>
      <c r="D129" s="319"/>
      <c r="E129" s="319"/>
      <c r="F129" s="320"/>
      <c r="G129" s="24"/>
    </row>
    <row r="130" spans="1:7" ht="29.25" customHeight="1">
      <c r="A130" s="371"/>
      <c r="B130" s="319" t="s">
        <v>271</v>
      </c>
      <c r="C130" s="319" t="s">
        <v>272</v>
      </c>
      <c r="D130" s="319"/>
      <c r="E130" s="319"/>
      <c r="F130" s="320"/>
      <c r="G130" s="24"/>
    </row>
    <row r="131" spans="1:7" ht="15.5">
      <c r="A131" s="371"/>
      <c r="B131" s="319" t="s">
        <v>273</v>
      </c>
      <c r="C131" s="319" t="s">
        <v>272</v>
      </c>
      <c r="D131" s="319"/>
      <c r="E131" s="319"/>
      <c r="F131" s="320"/>
      <c r="G131" s="24"/>
    </row>
    <row r="132" spans="1:7" ht="15.5">
      <c r="A132" s="371"/>
      <c r="B132" s="319" t="s">
        <v>274</v>
      </c>
      <c r="C132" s="319" t="s">
        <v>267</v>
      </c>
      <c r="D132" s="319"/>
      <c r="E132" s="319"/>
      <c r="F132" s="320"/>
      <c r="G132" s="24"/>
    </row>
    <row r="133" spans="1:7" ht="29.25" customHeight="1">
      <c r="A133" s="371"/>
      <c r="B133" s="319" t="s">
        <v>275</v>
      </c>
      <c r="C133" s="319" t="s">
        <v>264</v>
      </c>
      <c r="D133" s="319"/>
      <c r="E133" s="319"/>
      <c r="F133" s="320"/>
      <c r="G133" s="24"/>
    </row>
    <row r="134" spans="1:7" ht="54.75" customHeight="1">
      <c r="A134" s="371"/>
      <c r="B134" s="319" t="s">
        <v>276</v>
      </c>
      <c r="C134" s="319" t="s">
        <v>277</v>
      </c>
      <c r="D134" s="319" t="s">
        <v>278</v>
      </c>
      <c r="E134" s="319" t="s">
        <v>93</v>
      </c>
      <c r="F134" s="320" t="s">
        <v>279</v>
      </c>
      <c r="G134" s="24"/>
    </row>
    <row r="135" spans="1:7" ht="15.75" hidden="1" customHeight="1">
      <c r="A135" s="371"/>
      <c r="B135" s="126" t="s">
        <v>280</v>
      </c>
      <c r="C135" s="126" t="s">
        <v>281</v>
      </c>
      <c r="D135" s="126"/>
      <c r="E135" s="126"/>
      <c r="F135" s="127"/>
      <c r="G135" s="24"/>
    </row>
    <row r="136" spans="1:7" ht="15.75" hidden="1" customHeight="1">
      <c r="A136" s="372"/>
      <c r="B136" s="126" t="s">
        <v>282</v>
      </c>
      <c r="C136" s="126" t="s">
        <v>283</v>
      </c>
      <c r="D136" s="126"/>
      <c r="E136" s="126"/>
      <c r="F136" s="127"/>
      <c r="G136" s="24"/>
    </row>
    <row r="137" spans="1:7" ht="15.75" hidden="1" customHeight="1">
      <c r="A137" s="392" t="s">
        <v>284</v>
      </c>
      <c r="B137" s="368"/>
      <c r="C137" s="368"/>
      <c r="D137" s="368"/>
      <c r="E137" s="368"/>
      <c r="F137" s="369"/>
      <c r="G137" s="24"/>
    </row>
    <row r="138" spans="1:7" ht="15.75" hidden="1" customHeight="1">
      <c r="A138" s="27" t="s">
        <v>130</v>
      </c>
      <c r="B138" s="128" t="s">
        <v>131</v>
      </c>
      <c r="C138" s="129" t="s">
        <v>285</v>
      </c>
      <c r="D138" s="129"/>
      <c r="E138" s="129"/>
      <c r="F138" s="130"/>
      <c r="G138" s="24"/>
    </row>
    <row r="139" spans="1:7" ht="15.75" hidden="1" customHeight="1">
      <c r="A139" s="393" t="s">
        <v>286</v>
      </c>
      <c r="B139" s="128" t="s">
        <v>287</v>
      </c>
      <c r="C139" s="129" t="s">
        <v>288</v>
      </c>
      <c r="D139" s="128" t="s">
        <v>289</v>
      </c>
      <c r="E139" s="129" t="s">
        <v>93</v>
      </c>
      <c r="F139" s="131" t="s">
        <v>94</v>
      </c>
      <c r="G139" s="24"/>
    </row>
    <row r="140" spans="1:7" ht="15.75" hidden="1" customHeight="1">
      <c r="A140" s="371"/>
      <c r="B140" s="128" t="s">
        <v>290</v>
      </c>
      <c r="C140" s="28" t="s">
        <v>288</v>
      </c>
      <c r="D140" s="129"/>
      <c r="E140" s="129"/>
      <c r="F140" s="130"/>
      <c r="G140" s="24"/>
    </row>
    <row r="141" spans="1:7" ht="15.75" hidden="1" customHeight="1">
      <c r="A141" s="372"/>
      <c r="B141" s="128" t="s">
        <v>291</v>
      </c>
      <c r="C141" s="129" t="s">
        <v>288</v>
      </c>
      <c r="D141" s="129"/>
      <c r="E141" s="129"/>
      <c r="F141" s="130"/>
      <c r="G141" s="24"/>
    </row>
    <row r="142" spans="1:7" ht="15.75" hidden="1" customHeight="1">
      <c r="A142" s="392" t="s">
        <v>292</v>
      </c>
      <c r="B142" s="368"/>
      <c r="C142" s="368"/>
      <c r="D142" s="368"/>
      <c r="E142" s="368"/>
      <c r="F142" s="369"/>
      <c r="G142" s="24"/>
    </row>
    <row r="143" spans="1:7" ht="15.75" hidden="1" customHeight="1">
      <c r="A143" s="27" t="s">
        <v>130</v>
      </c>
      <c r="B143" s="128" t="s">
        <v>131</v>
      </c>
      <c r="C143" s="129" t="s">
        <v>285</v>
      </c>
      <c r="D143" s="129"/>
      <c r="E143" s="129"/>
      <c r="F143" s="130"/>
      <c r="G143" s="24"/>
    </row>
    <row r="144" spans="1:7" ht="15.75" hidden="1" customHeight="1">
      <c r="A144" s="393" t="s">
        <v>293</v>
      </c>
      <c r="B144" s="128" t="s">
        <v>294</v>
      </c>
      <c r="C144" s="129" t="s">
        <v>295</v>
      </c>
      <c r="D144" s="129"/>
      <c r="E144" s="129"/>
      <c r="F144" s="130"/>
      <c r="G144" s="24"/>
    </row>
    <row r="145" spans="1:7" ht="15.75" hidden="1" customHeight="1">
      <c r="A145" s="372"/>
      <c r="B145" s="128" t="s">
        <v>296</v>
      </c>
      <c r="C145" s="129" t="s">
        <v>295</v>
      </c>
      <c r="D145" s="129"/>
      <c r="E145" s="129"/>
      <c r="F145" s="130"/>
      <c r="G145" s="24"/>
    </row>
    <row r="146" spans="1:7" ht="15.75" hidden="1" customHeight="1">
      <c r="A146" s="392" t="s">
        <v>297</v>
      </c>
      <c r="B146" s="368"/>
      <c r="C146" s="368"/>
      <c r="D146" s="368"/>
      <c r="E146" s="368"/>
      <c r="F146" s="369"/>
      <c r="G146" s="24"/>
    </row>
    <row r="147" spans="1:7" ht="15.75" hidden="1" customHeight="1">
      <c r="A147" s="27" t="s">
        <v>130</v>
      </c>
      <c r="B147" s="128" t="s">
        <v>131</v>
      </c>
      <c r="C147" s="132" t="s">
        <v>298</v>
      </c>
      <c r="D147" s="129"/>
      <c r="E147" s="129"/>
      <c r="F147" s="130"/>
      <c r="G147" s="24"/>
    </row>
    <row r="148" spans="1:7" ht="15.75" hidden="1" customHeight="1">
      <c r="A148" s="27" t="s">
        <v>299</v>
      </c>
      <c r="B148" s="128" t="s">
        <v>300</v>
      </c>
      <c r="C148" s="129" t="s">
        <v>301</v>
      </c>
      <c r="D148" s="129"/>
      <c r="E148" s="129"/>
      <c r="F148" s="130"/>
      <c r="G148" s="24"/>
    </row>
    <row r="149" spans="1:7" ht="15.75" hidden="1" customHeight="1">
      <c r="A149" s="392" t="s">
        <v>302</v>
      </c>
      <c r="B149" s="368"/>
      <c r="C149" s="368"/>
      <c r="D149" s="368"/>
      <c r="E149" s="368"/>
      <c r="F149" s="369"/>
      <c r="G149" s="24"/>
    </row>
    <row r="150" spans="1:7" ht="15.75" hidden="1" customHeight="1">
      <c r="A150" s="27" t="s">
        <v>130</v>
      </c>
      <c r="B150" s="128" t="s">
        <v>131</v>
      </c>
      <c r="C150" s="129" t="s">
        <v>303</v>
      </c>
      <c r="D150" s="129"/>
      <c r="E150" s="129"/>
      <c r="F150" s="130"/>
      <c r="G150" s="24"/>
    </row>
    <row r="151" spans="1:7" ht="15.75" hidden="1" customHeight="1">
      <c r="A151" s="27" t="s">
        <v>304</v>
      </c>
      <c r="B151" s="128" t="s">
        <v>305</v>
      </c>
      <c r="C151" s="129" t="s">
        <v>306</v>
      </c>
      <c r="D151" s="129"/>
      <c r="E151" s="129"/>
      <c r="F151" s="130"/>
      <c r="G151" s="24"/>
    </row>
    <row r="152" spans="1:7" ht="15.75" hidden="1" customHeight="1">
      <c r="A152" s="392" t="s">
        <v>307</v>
      </c>
      <c r="B152" s="368"/>
      <c r="C152" s="368"/>
      <c r="D152" s="368"/>
      <c r="E152" s="368"/>
      <c r="F152" s="369"/>
      <c r="G152" s="24"/>
    </row>
    <row r="153" spans="1:7" ht="15.75" hidden="1" customHeight="1">
      <c r="A153" s="27" t="s">
        <v>130</v>
      </c>
      <c r="B153" s="128" t="s">
        <v>131</v>
      </c>
      <c r="C153" s="132" t="s">
        <v>308</v>
      </c>
      <c r="D153" s="129"/>
      <c r="E153" s="129"/>
      <c r="F153" s="130"/>
      <c r="G153" s="24"/>
    </row>
    <row r="154" spans="1:7" ht="15.75" hidden="1" customHeight="1">
      <c r="A154" s="27" t="s">
        <v>309</v>
      </c>
      <c r="B154" s="128" t="s">
        <v>310</v>
      </c>
      <c r="C154" s="129" t="s">
        <v>311</v>
      </c>
      <c r="D154" s="129"/>
      <c r="E154" s="129"/>
      <c r="F154" s="130"/>
      <c r="G154" s="24"/>
    </row>
    <row r="155" spans="1:7" ht="15.75" hidden="1" customHeight="1">
      <c r="A155" s="392" t="s">
        <v>312</v>
      </c>
      <c r="B155" s="368"/>
      <c r="C155" s="368"/>
      <c r="D155" s="368"/>
      <c r="E155" s="368"/>
      <c r="F155" s="369"/>
      <c r="G155" s="24"/>
    </row>
    <row r="156" spans="1:7" ht="15.75" hidden="1" customHeight="1">
      <c r="A156" s="27" t="s">
        <v>130</v>
      </c>
      <c r="B156" s="128" t="s">
        <v>131</v>
      </c>
      <c r="C156" s="132" t="s">
        <v>313</v>
      </c>
      <c r="D156" s="129"/>
      <c r="E156" s="129"/>
      <c r="F156" s="130"/>
      <c r="G156" s="24"/>
    </row>
    <row r="157" spans="1:7" ht="15.75" hidden="1" customHeight="1">
      <c r="A157" s="27" t="s">
        <v>314</v>
      </c>
      <c r="B157" s="128" t="s">
        <v>315</v>
      </c>
      <c r="C157" s="129" t="s">
        <v>301</v>
      </c>
      <c r="D157" s="129"/>
      <c r="E157" s="129"/>
      <c r="F157" s="130"/>
      <c r="G157" s="24"/>
    </row>
    <row r="158" spans="1:7" ht="15.75" hidden="1" customHeight="1">
      <c r="A158" s="392" t="s">
        <v>316</v>
      </c>
      <c r="B158" s="368"/>
      <c r="C158" s="368"/>
      <c r="D158" s="368"/>
      <c r="E158" s="368"/>
      <c r="F158" s="369"/>
      <c r="G158" s="24"/>
    </row>
    <row r="159" spans="1:7" ht="15.75" hidden="1" customHeight="1">
      <c r="A159" s="27" t="s">
        <v>130</v>
      </c>
      <c r="B159" s="128" t="s">
        <v>131</v>
      </c>
      <c r="C159" s="132" t="s">
        <v>317</v>
      </c>
      <c r="D159" s="129"/>
      <c r="E159" s="129"/>
      <c r="F159" s="130"/>
      <c r="G159" s="24"/>
    </row>
    <row r="160" spans="1:7" ht="15.75" hidden="1" customHeight="1">
      <c r="A160" s="27" t="s">
        <v>318</v>
      </c>
      <c r="B160" s="128" t="s">
        <v>319</v>
      </c>
      <c r="C160" s="129" t="s">
        <v>301</v>
      </c>
      <c r="D160" s="129"/>
      <c r="E160" s="129"/>
      <c r="F160" s="130"/>
      <c r="G160" s="24"/>
    </row>
    <row r="161" spans="1:7" ht="15.75" hidden="1" customHeight="1">
      <c r="A161" s="392" t="s">
        <v>320</v>
      </c>
      <c r="B161" s="368"/>
      <c r="C161" s="368"/>
      <c r="D161" s="368"/>
      <c r="E161" s="368"/>
      <c r="F161" s="369"/>
      <c r="G161" s="24"/>
    </row>
    <row r="162" spans="1:7" ht="15.75" hidden="1" customHeight="1">
      <c r="A162" s="27" t="s">
        <v>130</v>
      </c>
      <c r="B162" s="128" t="s">
        <v>131</v>
      </c>
      <c r="C162" s="129" t="s">
        <v>321</v>
      </c>
      <c r="D162" s="129"/>
      <c r="E162" s="129"/>
      <c r="F162" s="130"/>
      <c r="G162" s="24"/>
    </row>
    <row r="163" spans="1:7" ht="15.75" hidden="1" customHeight="1">
      <c r="A163" s="27" t="s">
        <v>322</v>
      </c>
      <c r="B163" s="128" t="s">
        <v>323</v>
      </c>
      <c r="C163" s="130" t="s">
        <v>324</v>
      </c>
      <c r="D163" s="129"/>
      <c r="E163" s="129"/>
      <c r="F163" s="130"/>
      <c r="G163" s="24"/>
    </row>
    <row r="164" spans="1:7" ht="15.75" hidden="1" customHeight="1">
      <c r="A164" s="27" t="s">
        <v>211</v>
      </c>
      <c r="B164" s="128" t="s">
        <v>325</v>
      </c>
      <c r="C164" s="129" t="s">
        <v>326</v>
      </c>
      <c r="D164" s="129"/>
      <c r="E164" s="129"/>
      <c r="F164" s="130"/>
      <c r="G164" s="24"/>
    </row>
    <row r="165" spans="1:7" ht="15.75" hidden="1" customHeight="1">
      <c r="A165" s="27" t="s">
        <v>211</v>
      </c>
      <c r="B165" s="128" t="s">
        <v>327</v>
      </c>
      <c r="C165" s="129" t="s">
        <v>326</v>
      </c>
      <c r="D165" s="129"/>
      <c r="E165" s="129"/>
      <c r="F165" s="130"/>
      <c r="G165" s="24"/>
    </row>
    <row r="166" spans="1:7" ht="15.75" hidden="1" customHeight="1">
      <c r="A166" s="392" t="s">
        <v>328</v>
      </c>
      <c r="B166" s="368"/>
      <c r="C166" s="368"/>
      <c r="D166" s="368"/>
      <c r="E166" s="368"/>
      <c r="F166" s="369"/>
      <c r="G166" s="24"/>
    </row>
    <row r="167" spans="1:7" ht="15.75" hidden="1" customHeight="1">
      <c r="A167" s="27" t="s">
        <v>130</v>
      </c>
      <c r="B167" s="128" t="s">
        <v>131</v>
      </c>
      <c r="C167" s="129" t="s">
        <v>321</v>
      </c>
      <c r="D167" s="129"/>
      <c r="E167" s="129"/>
      <c r="F167" s="130"/>
      <c r="G167" s="24"/>
    </row>
    <row r="168" spans="1:7" ht="15.75" hidden="1" customHeight="1">
      <c r="A168" s="393" t="s">
        <v>329</v>
      </c>
      <c r="B168" s="128" t="s">
        <v>330</v>
      </c>
      <c r="C168" s="129" t="s">
        <v>331</v>
      </c>
      <c r="D168" s="129"/>
      <c r="E168" s="129"/>
      <c r="F168" s="130"/>
      <c r="G168" s="24"/>
    </row>
    <row r="169" spans="1:7" ht="15.75" hidden="1" customHeight="1">
      <c r="A169" s="372"/>
      <c r="B169" s="128" t="s">
        <v>332</v>
      </c>
      <c r="C169" s="129" t="s">
        <v>333</v>
      </c>
      <c r="D169" s="129"/>
      <c r="E169" s="129"/>
      <c r="F169" s="130"/>
      <c r="G169" s="24"/>
    </row>
    <row r="170" spans="1:7" ht="15.75" hidden="1" customHeight="1">
      <c r="A170" s="27" t="s">
        <v>211</v>
      </c>
      <c r="B170" s="128" t="s">
        <v>334</v>
      </c>
      <c r="C170" s="129" t="s">
        <v>335</v>
      </c>
      <c r="D170" s="129"/>
      <c r="E170" s="129"/>
      <c r="F170" s="130"/>
      <c r="G170" s="24"/>
    </row>
    <row r="171" spans="1:7" ht="15.75" hidden="1" customHeight="1">
      <c r="A171" s="27" t="s">
        <v>211</v>
      </c>
      <c r="B171" s="128" t="s">
        <v>336</v>
      </c>
      <c r="C171" s="129" t="s">
        <v>335</v>
      </c>
      <c r="D171" s="129"/>
      <c r="E171" s="129"/>
      <c r="F171" s="130"/>
      <c r="G171" s="24"/>
    </row>
    <row r="172" spans="1:7" ht="15.75" hidden="1" customHeight="1">
      <c r="A172" s="392" t="s">
        <v>337</v>
      </c>
      <c r="B172" s="368"/>
      <c r="C172" s="368"/>
      <c r="D172" s="368"/>
      <c r="E172" s="368"/>
      <c r="F172" s="369"/>
      <c r="G172" s="24"/>
    </row>
    <row r="173" spans="1:7" ht="15.75" hidden="1" customHeight="1">
      <c r="A173" s="27" t="s">
        <v>130</v>
      </c>
      <c r="B173" s="128" t="s">
        <v>131</v>
      </c>
      <c r="C173" s="129" t="s">
        <v>338</v>
      </c>
      <c r="D173" s="129"/>
      <c r="E173" s="129"/>
      <c r="F173" s="130"/>
      <c r="G173" s="24"/>
    </row>
    <row r="174" spans="1:7" ht="15.75" hidden="1" customHeight="1">
      <c r="A174" s="393" t="s">
        <v>339</v>
      </c>
      <c r="B174" s="128" t="s">
        <v>340</v>
      </c>
      <c r="C174" s="129" t="s">
        <v>341</v>
      </c>
      <c r="D174" s="129" t="s">
        <v>342</v>
      </c>
      <c r="E174" s="129" t="s">
        <v>93</v>
      </c>
      <c r="F174" s="131" t="s">
        <v>94</v>
      </c>
      <c r="G174" s="24"/>
    </row>
    <row r="175" spans="1:7" ht="15.75" hidden="1" customHeight="1">
      <c r="A175" s="372"/>
      <c r="B175" s="128" t="s">
        <v>343</v>
      </c>
      <c r="C175" s="129" t="s">
        <v>341</v>
      </c>
      <c r="D175" s="129"/>
      <c r="E175" s="129"/>
      <c r="F175" s="130"/>
      <c r="G175" s="24"/>
    </row>
    <row r="176" spans="1:7" ht="15.75" hidden="1" customHeight="1">
      <c r="A176" s="392" t="s">
        <v>344</v>
      </c>
      <c r="B176" s="368"/>
      <c r="C176" s="368"/>
      <c r="D176" s="368"/>
      <c r="E176" s="368"/>
      <c r="F176" s="369"/>
      <c r="G176" s="24"/>
    </row>
    <row r="177" spans="1:7" ht="15.75" hidden="1" customHeight="1">
      <c r="A177" s="27" t="s">
        <v>130</v>
      </c>
      <c r="B177" s="128" t="s">
        <v>131</v>
      </c>
      <c r="C177" s="129" t="s">
        <v>345</v>
      </c>
      <c r="D177" s="129"/>
      <c r="E177" s="129"/>
      <c r="F177" s="130"/>
      <c r="G177" s="24"/>
    </row>
    <row r="178" spans="1:7" ht="15.75" hidden="1" customHeight="1">
      <c r="A178" s="27" t="s">
        <v>346</v>
      </c>
      <c r="B178" s="128" t="s">
        <v>347</v>
      </c>
      <c r="C178" s="129" t="s">
        <v>348</v>
      </c>
      <c r="D178" s="129"/>
      <c r="E178" s="129"/>
      <c r="F178" s="130"/>
      <c r="G178" s="24"/>
    </row>
    <row r="179" spans="1:7" ht="15.75" hidden="1" customHeight="1">
      <c r="A179" s="392" t="s">
        <v>349</v>
      </c>
      <c r="B179" s="368"/>
      <c r="C179" s="368"/>
      <c r="D179" s="368"/>
      <c r="E179" s="368"/>
      <c r="F179" s="369"/>
      <c r="G179" s="24"/>
    </row>
    <row r="180" spans="1:7" ht="15.75" hidden="1" customHeight="1">
      <c r="A180" s="27" t="s">
        <v>130</v>
      </c>
      <c r="B180" s="128" t="s">
        <v>131</v>
      </c>
      <c r="C180" s="129"/>
      <c r="D180" s="129"/>
      <c r="E180" s="129" t="s">
        <v>172</v>
      </c>
      <c r="F180" s="130"/>
      <c r="G180" s="24"/>
    </row>
    <row r="181" spans="1:7" ht="15.75" hidden="1" customHeight="1">
      <c r="A181" s="393" t="s">
        <v>350</v>
      </c>
      <c r="B181" s="128" t="s">
        <v>351</v>
      </c>
      <c r="C181" s="129"/>
      <c r="D181" s="129"/>
      <c r="E181" s="129" t="s">
        <v>172</v>
      </c>
      <c r="F181" s="130"/>
      <c r="G181" s="24"/>
    </row>
    <row r="182" spans="1:7" ht="15.75" hidden="1" customHeight="1">
      <c r="A182" s="372"/>
      <c r="B182" s="128" t="s">
        <v>352</v>
      </c>
      <c r="C182" s="129"/>
      <c r="D182" s="129"/>
      <c r="E182" s="129" t="s">
        <v>172</v>
      </c>
      <c r="F182" s="130"/>
      <c r="G182" s="24"/>
    </row>
    <row r="183" spans="1:7" ht="15.75" hidden="1" customHeight="1">
      <c r="A183" s="392" t="s">
        <v>353</v>
      </c>
      <c r="B183" s="368"/>
      <c r="C183" s="368"/>
      <c r="D183" s="368"/>
      <c r="E183" s="368"/>
      <c r="F183" s="369"/>
      <c r="G183" s="24"/>
    </row>
    <row r="184" spans="1:7" ht="15.75" hidden="1" customHeight="1">
      <c r="A184" s="27" t="s">
        <v>130</v>
      </c>
      <c r="B184" s="128" t="s">
        <v>131</v>
      </c>
      <c r="C184" s="129"/>
      <c r="D184" s="129"/>
      <c r="E184" s="129" t="s">
        <v>172</v>
      </c>
      <c r="F184" s="130"/>
      <c r="G184" s="24"/>
    </row>
    <row r="185" spans="1:7" ht="15.75" hidden="1" customHeight="1">
      <c r="A185" s="393" t="s">
        <v>354</v>
      </c>
      <c r="B185" s="128" t="s">
        <v>355</v>
      </c>
      <c r="C185" s="129"/>
      <c r="D185" s="129"/>
      <c r="E185" s="129" t="s">
        <v>172</v>
      </c>
      <c r="F185" s="130"/>
      <c r="G185" s="24"/>
    </row>
    <row r="186" spans="1:7" ht="15.75" hidden="1" customHeight="1">
      <c r="A186" s="371"/>
      <c r="B186" s="128" t="s">
        <v>356</v>
      </c>
      <c r="C186" s="129"/>
      <c r="D186" s="129"/>
      <c r="E186" s="129" t="s">
        <v>172</v>
      </c>
      <c r="F186" s="130"/>
      <c r="G186" s="24"/>
    </row>
    <row r="187" spans="1:7" ht="15.75" hidden="1" customHeight="1">
      <c r="A187" s="372"/>
      <c r="B187" s="128" t="s">
        <v>357</v>
      </c>
      <c r="C187" s="129"/>
      <c r="D187" s="129"/>
      <c r="E187" s="129" t="s">
        <v>172</v>
      </c>
      <c r="F187" s="130"/>
      <c r="G187" s="24"/>
    </row>
    <row r="188" spans="1:7" ht="15.75" hidden="1" customHeight="1">
      <c r="A188" s="392" t="s">
        <v>358</v>
      </c>
      <c r="B188" s="368"/>
      <c r="C188" s="368"/>
      <c r="D188" s="368"/>
      <c r="E188" s="368"/>
      <c r="F188" s="369"/>
      <c r="G188" s="24"/>
    </row>
    <row r="189" spans="1:7" ht="15.75" hidden="1" customHeight="1">
      <c r="A189" s="27" t="s">
        <v>130</v>
      </c>
      <c r="B189" s="128" t="s">
        <v>131</v>
      </c>
      <c r="C189" s="129" t="s">
        <v>359</v>
      </c>
      <c r="D189" s="129"/>
      <c r="E189" s="129"/>
      <c r="F189" s="130"/>
      <c r="G189" s="24"/>
    </row>
    <row r="190" spans="1:7" ht="15.75" hidden="1" customHeight="1">
      <c r="A190" s="27" t="s">
        <v>360</v>
      </c>
      <c r="B190" s="128" t="s">
        <v>361</v>
      </c>
      <c r="C190" s="129" t="s">
        <v>359</v>
      </c>
      <c r="D190" s="129"/>
      <c r="E190" s="129"/>
      <c r="F190" s="130"/>
      <c r="G190" s="24"/>
    </row>
    <row r="191" spans="1:7" ht="15.75" hidden="1" customHeight="1">
      <c r="A191" s="392" t="s">
        <v>362</v>
      </c>
      <c r="B191" s="368"/>
      <c r="C191" s="368"/>
      <c r="D191" s="368"/>
      <c r="E191" s="368"/>
      <c r="F191" s="369"/>
      <c r="G191" s="24"/>
    </row>
    <row r="192" spans="1:7" ht="15.75" hidden="1" customHeight="1">
      <c r="A192" s="27" t="s">
        <v>211</v>
      </c>
      <c r="B192" s="128" t="s">
        <v>363</v>
      </c>
      <c r="C192" s="128" t="s">
        <v>364</v>
      </c>
      <c r="D192" s="129"/>
      <c r="E192" s="129"/>
      <c r="F192" s="130"/>
      <c r="G192" s="24"/>
    </row>
    <row r="193" spans="1:7" ht="15.75" hidden="1" customHeight="1">
      <c r="A193" s="27" t="s">
        <v>211</v>
      </c>
      <c r="B193" s="128" t="s">
        <v>365</v>
      </c>
      <c r="C193" s="128" t="s">
        <v>366</v>
      </c>
      <c r="D193" s="129"/>
      <c r="E193" s="129"/>
      <c r="F193" s="130"/>
      <c r="G193" s="24"/>
    </row>
    <row r="194" spans="1:7" ht="15.75" hidden="1" customHeight="1">
      <c r="A194" s="29"/>
      <c r="B194" s="30"/>
      <c r="C194" s="18"/>
      <c r="D194" s="18"/>
      <c r="E194" s="18"/>
      <c r="F194" s="18"/>
      <c r="G194" s="24"/>
    </row>
    <row r="195" spans="1:7" ht="15.75" hidden="1" customHeight="1">
      <c r="A195" s="29"/>
      <c r="B195" s="30"/>
      <c r="C195" s="18"/>
      <c r="D195" s="18"/>
      <c r="E195" s="18"/>
      <c r="F195" s="18"/>
      <c r="G195" s="24"/>
    </row>
    <row r="196" spans="1:7" ht="15.75" hidden="1" customHeight="1">
      <c r="A196" s="29"/>
      <c r="B196" s="30"/>
      <c r="C196" s="18"/>
      <c r="D196" s="18"/>
      <c r="E196" s="18"/>
      <c r="F196" s="18"/>
      <c r="G196" s="24"/>
    </row>
    <row r="197" spans="1:7" ht="15.75" hidden="1" customHeight="1">
      <c r="A197" s="29"/>
      <c r="B197" s="30"/>
      <c r="C197" s="18"/>
      <c r="D197" s="18"/>
      <c r="E197" s="18"/>
      <c r="F197" s="18"/>
      <c r="G197" s="24"/>
    </row>
    <row r="198" spans="1:7" ht="15.75" hidden="1" customHeight="1">
      <c r="A198" s="29"/>
      <c r="B198" s="30"/>
      <c r="C198" s="18"/>
      <c r="D198" s="18"/>
      <c r="E198" s="18"/>
      <c r="F198" s="18"/>
      <c r="G198" s="24"/>
    </row>
    <row r="199" spans="1:7" ht="15.75" hidden="1" customHeight="1">
      <c r="A199" s="29"/>
      <c r="B199" s="30"/>
      <c r="C199" s="18"/>
      <c r="D199" s="18"/>
      <c r="E199" s="18"/>
      <c r="F199" s="18"/>
      <c r="G199" s="24"/>
    </row>
    <row r="200" spans="1:7" ht="15.75" hidden="1" customHeight="1">
      <c r="A200" s="29"/>
      <c r="B200" s="30"/>
      <c r="C200" s="18"/>
      <c r="D200" s="18"/>
      <c r="E200" s="18"/>
      <c r="F200" s="18"/>
      <c r="G200" s="24"/>
    </row>
    <row r="201" spans="1:7" ht="15.75" hidden="1" customHeight="1">
      <c r="A201" s="29"/>
      <c r="B201" s="30"/>
      <c r="C201" s="18"/>
      <c r="D201" s="18"/>
      <c r="E201" s="18"/>
      <c r="F201" s="18"/>
      <c r="G201" s="24"/>
    </row>
    <row r="202" spans="1:7" ht="15.75" hidden="1" customHeight="1">
      <c r="A202" s="29"/>
      <c r="B202" s="30"/>
      <c r="C202" s="18"/>
      <c r="D202" s="18"/>
      <c r="E202" s="18"/>
      <c r="F202" s="18"/>
      <c r="G202" s="24"/>
    </row>
    <row r="203" spans="1:7" ht="15.75" hidden="1" customHeight="1">
      <c r="A203" s="29"/>
      <c r="B203" s="30"/>
      <c r="C203" s="18"/>
      <c r="D203" s="18"/>
      <c r="E203" s="18"/>
      <c r="F203" s="18"/>
      <c r="G203" s="24"/>
    </row>
    <row r="204" spans="1:7" ht="15.75" hidden="1" customHeight="1">
      <c r="A204" s="29"/>
      <c r="B204" s="30"/>
      <c r="C204" s="18"/>
      <c r="D204" s="18"/>
      <c r="E204" s="18"/>
      <c r="F204" s="18"/>
      <c r="G204" s="24"/>
    </row>
    <row r="205" spans="1:7" ht="15.75" hidden="1" customHeight="1">
      <c r="A205" s="29"/>
      <c r="B205" s="30"/>
      <c r="C205" s="18"/>
      <c r="D205" s="18"/>
      <c r="E205" s="18"/>
      <c r="F205" s="18"/>
      <c r="G205" s="24"/>
    </row>
    <row r="206" spans="1:7" ht="15.75" hidden="1" customHeight="1">
      <c r="A206" s="29"/>
      <c r="B206" s="30"/>
      <c r="C206" s="18"/>
      <c r="D206" s="18"/>
      <c r="E206" s="18"/>
      <c r="F206" s="18"/>
      <c r="G206" s="24"/>
    </row>
    <row r="207" spans="1:7" ht="15.75" hidden="1" customHeight="1">
      <c r="A207" s="29"/>
      <c r="B207" s="30"/>
      <c r="C207" s="18"/>
      <c r="D207" s="18"/>
      <c r="E207" s="18"/>
      <c r="F207" s="18"/>
      <c r="G207" s="24"/>
    </row>
    <row r="208" spans="1:7" ht="15.75" hidden="1" customHeight="1">
      <c r="A208" s="29"/>
      <c r="B208" s="30"/>
      <c r="C208" s="18"/>
      <c r="D208" s="18"/>
      <c r="E208" s="18"/>
      <c r="F208" s="18"/>
      <c r="G208" s="24"/>
    </row>
    <row r="209" spans="1:7" ht="15.75" hidden="1" customHeight="1">
      <c r="A209" s="29"/>
      <c r="B209" s="30"/>
      <c r="C209" s="18"/>
      <c r="D209" s="18"/>
      <c r="E209" s="18"/>
      <c r="F209" s="18"/>
      <c r="G209" s="24"/>
    </row>
    <row r="210" spans="1:7" ht="15.75" hidden="1" customHeight="1">
      <c r="A210" s="29"/>
      <c r="B210" s="30"/>
      <c r="C210" s="18"/>
      <c r="D210" s="18"/>
      <c r="E210" s="18"/>
      <c r="F210" s="18"/>
      <c r="G210" s="24"/>
    </row>
    <row r="211" spans="1:7" ht="15.75" hidden="1" customHeight="1">
      <c r="A211" s="29"/>
      <c r="B211" s="30"/>
      <c r="C211" s="18"/>
      <c r="D211" s="18"/>
      <c r="E211" s="18"/>
      <c r="F211" s="18"/>
      <c r="G211" s="24"/>
    </row>
    <row r="212" spans="1:7" ht="15.75" hidden="1" customHeight="1">
      <c r="A212" s="29"/>
      <c r="B212" s="30"/>
      <c r="C212" s="18"/>
      <c r="D212" s="18"/>
      <c r="E212" s="18"/>
      <c r="F212" s="18"/>
      <c r="G212" s="24"/>
    </row>
    <row r="213" spans="1:7" ht="15.75" hidden="1" customHeight="1">
      <c r="A213" s="29"/>
      <c r="B213" s="30"/>
      <c r="C213" s="18"/>
      <c r="D213" s="18"/>
      <c r="E213" s="18"/>
      <c r="F213" s="18"/>
      <c r="G213" s="24"/>
    </row>
    <row r="214" spans="1:7" ht="15.75" hidden="1" customHeight="1">
      <c r="A214" s="29"/>
      <c r="B214" s="30"/>
      <c r="C214" s="18"/>
      <c r="D214" s="18"/>
      <c r="E214" s="18"/>
      <c r="F214" s="18"/>
      <c r="G214" s="24"/>
    </row>
    <row r="215" spans="1:7" ht="15.75" hidden="1" customHeight="1">
      <c r="A215" s="29"/>
      <c r="B215" s="30"/>
      <c r="C215" s="18"/>
      <c r="D215" s="18"/>
      <c r="E215" s="18"/>
      <c r="F215" s="18"/>
      <c r="G215" s="24"/>
    </row>
    <row r="216" spans="1:7" ht="15.75" hidden="1" customHeight="1">
      <c r="A216" s="29"/>
      <c r="B216" s="30"/>
      <c r="C216" s="18"/>
      <c r="D216" s="18"/>
      <c r="E216" s="18"/>
      <c r="F216" s="18"/>
      <c r="G216" s="24"/>
    </row>
    <row r="217" spans="1:7" ht="15.75" hidden="1" customHeight="1">
      <c r="A217" s="29"/>
      <c r="B217" s="30"/>
      <c r="C217" s="18"/>
      <c r="D217" s="18"/>
      <c r="E217" s="18"/>
      <c r="F217" s="18"/>
      <c r="G217" s="24"/>
    </row>
    <row r="218" spans="1:7" ht="15.75" hidden="1" customHeight="1">
      <c r="A218" s="29"/>
      <c r="B218" s="30"/>
      <c r="C218" s="18"/>
      <c r="D218" s="18"/>
      <c r="E218" s="18"/>
      <c r="F218" s="18"/>
      <c r="G218" s="24"/>
    </row>
    <row r="219" spans="1:7" ht="15.75" hidden="1" customHeight="1">
      <c r="A219" s="29"/>
      <c r="B219" s="30"/>
      <c r="C219" s="18"/>
      <c r="D219" s="18"/>
      <c r="E219" s="18"/>
      <c r="F219" s="18"/>
      <c r="G219" s="24"/>
    </row>
    <row r="220" spans="1:7" ht="15.75" hidden="1" customHeight="1">
      <c r="A220" s="29"/>
      <c r="B220" s="30"/>
      <c r="C220" s="18"/>
      <c r="D220" s="18"/>
      <c r="E220" s="18"/>
      <c r="F220" s="18"/>
      <c r="G220" s="24"/>
    </row>
    <row r="221" spans="1:7" ht="15.75" hidden="1" customHeight="1">
      <c r="A221" s="29"/>
      <c r="B221" s="30"/>
      <c r="C221" s="18"/>
      <c r="D221" s="18"/>
      <c r="E221" s="18"/>
      <c r="F221" s="18"/>
      <c r="G221" s="24"/>
    </row>
    <row r="222" spans="1:7" ht="15.75" hidden="1" customHeight="1">
      <c r="A222" s="29"/>
      <c r="B222" s="30"/>
      <c r="C222" s="18"/>
      <c r="D222" s="18"/>
      <c r="E222" s="18"/>
      <c r="F222" s="18"/>
      <c r="G222" s="24"/>
    </row>
    <row r="223" spans="1:7" ht="15.75" hidden="1" customHeight="1">
      <c r="A223" s="29"/>
      <c r="B223" s="30"/>
      <c r="C223" s="18"/>
      <c r="D223" s="18"/>
      <c r="E223" s="18"/>
      <c r="F223" s="18"/>
      <c r="G223" s="24"/>
    </row>
    <row r="224" spans="1:7" ht="15.75" hidden="1" customHeight="1">
      <c r="A224" s="29"/>
      <c r="B224" s="30"/>
      <c r="C224" s="18"/>
      <c r="D224" s="18"/>
      <c r="E224" s="18"/>
      <c r="F224" s="18"/>
      <c r="G224" s="24"/>
    </row>
    <row r="225" spans="1:7" ht="15.75" hidden="1" customHeight="1">
      <c r="A225" s="29"/>
      <c r="B225" s="30"/>
      <c r="C225" s="18"/>
      <c r="D225" s="18"/>
      <c r="E225" s="18"/>
      <c r="F225" s="18"/>
      <c r="G225" s="24"/>
    </row>
    <row r="226" spans="1:7" ht="15.75" hidden="1" customHeight="1">
      <c r="A226" s="29"/>
      <c r="B226" s="30"/>
      <c r="C226" s="18"/>
      <c r="D226" s="18"/>
      <c r="E226" s="18"/>
      <c r="F226" s="18"/>
      <c r="G226" s="24"/>
    </row>
    <row r="227" spans="1:7" ht="15.75" hidden="1" customHeight="1">
      <c r="A227" s="29"/>
      <c r="B227" s="30"/>
      <c r="C227" s="18"/>
      <c r="D227" s="18"/>
      <c r="E227" s="18"/>
      <c r="F227" s="18"/>
      <c r="G227" s="24"/>
    </row>
    <row r="228" spans="1:7" ht="15.75" hidden="1" customHeight="1">
      <c r="A228" s="29"/>
      <c r="B228" s="30"/>
      <c r="C228" s="18"/>
      <c r="D228" s="18"/>
      <c r="E228" s="18"/>
      <c r="F228" s="18"/>
      <c r="G228" s="24"/>
    </row>
    <row r="229" spans="1:7" ht="15.75" hidden="1" customHeight="1">
      <c r="A229" s="29"/>
      <c r="B229" s="30"/>
      <c r="C229" s="18"/>
      <c r="D229" s="18"/>
      <c r="E229" s="18"/>
      <c r="F229" s="18"/>
      <c r="G229" s="24"/>
    </row>
    <row r="230" spans="1:7" ht="15.75" hidden="1" customHeight="1">
      <c r="A230" s="29"/>
      <c r="B230" s="30"/>
      <c r="C230" s="18"/>
      <c r="D230" s="18"/>
      <c r="E230" s="18"/>
      <c r="F230" s="18"/>
      <c r="G230" s="24"/>
    </row>
    <row r="231" spans="1:7" ht="15.75" hidden="1" customHeight="1">
      <c r="A231" s="29"/>
      <c r="B231" s="30"/>
      <c r="C231" s="18"/>
      <c r="D231" s="18"/>
      <c r="E231" s="18"/>
      <c r="F231" s="18"/>
      <c r="G231" s="24"/>
    </row>
    <row r="232" spans="1:7" ht="15.75" hidden="1" customHeight="1">
      <c r="A232" s="29"/>
      <c r="B232" s="30"/>
      <c r="C232" s="18"/>
      <c r="D232" s="18"/>
      <c r="E232" s="18"/>
      <c r="F232" s="18"/>
      <c r="G232" s="24"/>
    </row>
    <row r="233" spans="1:7" ht="15.75" hidden="1" customHeight="1">
      <c r="A233" s="29"/>
      <c r="B233" s="30"/>
      <c r="C233" s="18"/>
      <c r="D233" s="18"/>
      <c r="E233" s="18"/>
      <c r="F233" s="18"/>
      <c r="G233" s="24"/>
    </row>
    <row r="234" spans="1:7" ht="15.75" hidden="1" customHeight="1">
      <c r="A234" s="29"/>
      <c r="B234" s="30"/>
      <c r="C234" s="18"/>
      <c r="D234" s="18"/>
      <c r="E234" s="18"/>
      <c r="F234" s="18"/>
      <c r="G234" s="24"/>
    </row>
    <row r="235" spans="1:7" ht="15.75" hidden="1" customHeight="1">
      <c r="A235" s="29"/>
      <c r="B235" s="30"/>
      <c r="C235" s="18"/>
      <c r="D235" s="18"/>
      <c r="E235" s="18"/>
      <c r="F235" s="18"/>
      <c r="G235" s="24"/>
    </row>
    <row r="236" spans="1:7" ht="15.75" hidden="1" customHeight="1">
      <c r="A236" s="29"/>
      <c r="B236" s="30"/>
      <c r="C236" s="18"/>
      <c r="D236" s="18"/>
      <c r="E236" s="18"/>
      <c r="F236" s="18"/>
      <c r="G236" s="24"/>
    </row>
    <row r="237" spans="1:7" ht="15.75" hidden="1" customHeight="1">
      <c r="A237" s="29"/>
      <c r="B237" s="30"/>
      <c r="C237" s="18"/>
      <c r="D237" s="18"/>
      <c r="E237" s="18"/>
      <c r="F237" s="18"/>
      <c r="G237" s="24"/>
    </row>
    <row r="238" spans="1:7" ht="15.75" hidden="1" customHeight="1">
      <c r="A238" s="29"/>
      <c r="B238" s="30"/>
      <c r="C238" s="18"/>
      <c r="D238" s="18"/>
      <c r="E238" s="18"/>
      <c r="F238" s="18"/>
      <c r="G238" s="24"/>
    </row>
    <row r="239" spans="1:7" ht="15.75" hidden="1" customHeight="1">
      <c r="A239" s="29"/>
      <c r="B239" s="30"/>
      <c r="C239" s="18"/>
      <c r="D239" s="18"/>
      <c r="E239" s="18"/>
      <c r="F239" s="18"/>
      <c r="G239" s="24"/>
    </row>
    <row r="240" spans="1:7" ht="15.75" hidden="1" customHeight="1">
      <c r="A240" s="29"/>
      <c r="B240" s="30"/>
      <c r="C240" s="18"/>
      <c r="D240" s="18"/>
      <c r="E240" s="18"/>
      <c r="F240" s="18"/>
      <c r="G240" s="24"/>
    </row>
    <row r="241" spans="1:7" ht="15.75" hidden="1" customHeight="1">
      <c r="A241" s="29"/>
      <c r="B241" s="30"/>
      <c r="C241" s="18"/>
      <c r="D241" s="18"/>
      <c r="E241" s="18"/>
      <c r="F241" s="18"/>
      <c r="G241" s="24"/>
    </row>
    <row r="242" spans="1:7" ht="15.75" hidden="1" customHeight="1">
      <c r="A242" s="29"/>
      <c r="B242" s="30"/>
      <c r="C242" s="18"/>
      <c r="D242" s="18"/>
      <c r="E242" s="18"/>
      <c r="F242" s="18"/>
      <c r="G242" s="24"/>
    </row>
    <row r="243" spans="1:7" ht="15.75" hidden="1" customHeight="1">
      <c r="A243" s="29"/>
      <c r="B243" s="30"/>
      <c r="C243" s="18"/>
      <c r="D243" s="18"/>
      <c r="E243" s="18"/>
      <c r="F243" s="18"/>
      <c r="G243" s="24"/>
    </row>
    <row r="244" spans="1:7" ht="15.75" hidden="1" customHeight="1">
      <c r="A244" s="29"/>
      <c r="B244" s="30"/>
      <c r="C244" s="18"/>
      <c r="D244" s="18"/>
      <c r="E244" s="18"/>
      <c r="F244" s="18"/>
      <c r="G244" s="24"/>
    </row>
    <row r="245" spans="1:7" ht="15.75" hidden="1" customHeight="1">
      <c r="A245" s="29"/>
      <c r="B245" s="30"/>
      <c r="C245" s="18"/>
      <c r="D245" s="18"/>
      <c r="E245" s="18"/>
      <c r="F245" s="18"/>
      <c r="G245" s="24"/>
    </row>
    <row r="246" spans="1:7" ht="15.75" hidden="1" customHeight="1">
      <c r="A246" s="29"/>
      <c r="B246" s="30"/>
      <c r="C246" s="18"/>
      <c r="D246" s="18"/>
      <c r="E246" s="18"/>
      <c r="F246" s="18"/>
      <c r="G246" s="24"/>
    </row>
    <row r="247" spans="1:7" ht="15.75" hidden="1" customHeight="1">
      <c r="A247" s="29"/>
      <c r="B247" s="30"/>
      <c r="C247" s="18"/>
      <c r="D247" s="18"/>
      <c r="E247" s="18"/>
      <c r="F247" s="18"/>
      <c r="G247" s="24"/>
    </row>
    <row r="248" spans="1:7" ht="15.75" hidden="1" customHeight="1">
      <c r="A248" s="29"/>
      <c r="B248" s="30"/>
      <c r="C248" s="18"/>
      <c r="D248" s="18"/>
      <c r="E248" s="18"/>
      <c r="F248" s="18"/>
      <c r="G248" s="24"/>
    </row>
    <row r="249" spans="1:7" ht="15.75" hidden="1" customHeight="1">
      <c r="A249" s="29"/>
      <c r="B249" s="30"/>
      <c r="C249" s="18"/>
      <c r="D249" s="18"/>
      <c r="E249" s="18"/>
      <c r="F249" s="18"/>
      <c r="G249" s="24"/>
    </row>
    <row r="250" spans="1:7" ht="15.75" hidden="1" customHeight="1">
      <c r="A250" s="29"/>
      <c r="B250" s="30"/>
      <c r="C250" s="18"/>
      <c r="D250" s="18"/>
      <c r="E250" s="18"/>
      <c r="F250" s="18"/>
      <c r="G250" s="24"/>
    </row>
    <row r="251" spans="1:7" ht="15.75" hidden="1" customHeight="1">
      <c r="A251" s="29"/>
      <c r="B251" s="30"/>
      <c r="C251" s="18"/>
      <c r="D251" s="18"/>
      <c r="E251" s="18"/>
      <c r="F251" s="18"/>
      <c r="G251" s="24"/>
    </row>
    <row r="252" spans="1:7" ht="15.75" hidden="1" customHeight="1">
      <c r="A252" s="29"/>
      <c r="B252" s="30"/>
      <c r="C252" s="18"/>
      <c r="D252" s="18"/>
      <c r="E252" s="18"/>
      <c r="F252" s="18"/>
      <c r="G252" s="24"/>
    </row>
    <row r="253" spans="1:7" ht="15.75" hidden="1" customHeight="1">
      <c r="A253" s="29"/>
      <c r="B253" s="30"/>
      <c r="C253" s="18"/>
      <c r="D253" s="18"/>
      <c r="E253" s="18"/>
      <c r="F253" s="18"/>
      <c r="G253" s="24"/>
    </row>
    <row r="254" spans="1:7" ht="15.75" hidden="1" customHeight="1">
      <c r="A254" s="29"/>
      <c r="B254" s="30"/>
      <c r="C254" s="18"/>
      <c r="D254" s="18"/>
      <c r="E254" s="18"/>
      <c r="F254" s="18"/>
      <c r="G254" s="24"/>
    </row>
    <row r="255" spans="1:7" ht="15.75" hidden="1" customHeight="1">
      <c r="A255" s="29"/>
      <c r="B255" s="30"/>
      <c r="C255" s="18"/>
      <c r="D255" s="18"/>
      <c r="E255" s="18"/>
      <c r="F255" s="18"/>
      <c r="G255" s="24"/>
    </row>
    <row r="256" spans="1:7" ht="15.75" hidden="1" customHeight="1">
      <c r="A256" s="29"/>
      <c r="B256" s="30"/>
      <c r="C256" s="18"/>
      <c r="D256" s="18"/>
      <c r="E256" s="18"/>
      <c r="F256" s="18"/>
      <c r="G256" s="24"/>
    </row>
    <row r="257" spans="1:7" ht="15.75" hidden="1" customHeight="1">
      <c r="A257" s="29"/>
      <c r="B257" s="30"/>
      <c r="C257" s="18"/>
      <c r="D257" s="18"/>
      <c r="E257" s="18"/>
      <c r="F257" s="18"/>
      <c r="G257" s="24"/>
    </row>
    <row r="258" spans="1:7" ht="15.75" hidden="1" customHeight="1">
      <c r="A258" s="29"/>
      <c r="B258" s="30"/>
      <c r="C258" s="18"/>
      <c r="D258" s="18"/>
      <c r="E258" s="18"/>
      <c r="F258" s="18"/>
      <c r="G258" s="24"/>
    </row>
    <row r="259" spans="1:7" ht="15.75" hidden="1" customHeight="1">
      <c r="A259" s="29"/>
      <c r="B259" s="30"/>
      <c r="C259" s="18"/>
      <c r="D259" s="18"/>
      <c r="E259" s="18"/>
      <c r="F259" s="18"/>
      <c r="G259" s="24"/>
    </row>
    <row r="260" spans="1:7" ht="15.75" hidden="1" customHeight="1">
      <c r="A260" s="29"/>
      <c r="B260" s="30"/>
      <c r="C260" s="18"/>
      <c r="D260" s="18"/>
      <c r="E260" s="18"/>
      <c r="F260" s="18"/>
      <c r="G260" s="24"/>
    </row>
    <row r="261" spans="1:7" ht="15.75" hidden="1" customHeight="1">
      <c r="A261" s="29"/>
      <c r="B261" s="30"/>
      <c r="C261" s="18"/>
      <c r="D261" s="18"/>
      <c r="E261" s="18"/>
      <c r="F261" s="18"/>
      <c r="G261" s="24"/>
    </row>
    <row r="262" spans="1:7" ht="15.75" hidden="1" customHeight="1">
      <c r="A262" s="29"/>
      <c r="B262" s="30"/>
      <c r="C262" s="18"/>
      <c r="D262" s="18"/>
      <c r="E262" s="18"/>
      <c r="F262" s="18"/>
      <c r="G262" s="24"/>
    </row>
    <row r="263" spans="1:7" ht="15.75" hidden="1" customHeight="1">
      <c r="A263" s="29"/>
      <c r="B263" s="30"/>
      <c r="C263" s="18"/>
      <c r="D263" s="18"/>
      <c r="E263" s="18"/>
      <c r="F263" s="18"/>
      <c r="G263" s="24"/>
    </row>
    <row r="264" spans="1:7" ht="15.75" hidden="1" customHeight="1">
      <c r="A264" s="29"/>
      <c r="B264" s="30"/>
      <c r="C264" s="18"/>
      <c r="D264" s="18"/>
      <c r="E264" s="18"/>
      <c r="F264" s="18"/>
      <c r="G264" s="24"/>
    </row>
    <row r="265" spans="1:7" ht="15.75" hidden="1" customHeight="1">
      <c r="A265" s="29"/>
      <c r="B265" s="30"/>
      <c r="C265" s="18"/>
      <c r="D265" s="18"/>
      <c r="E265" s="18"/>
      <c r="F265" s="18"/>
      <c r="G265" s="24"/>
    </row>
    <row r="266" spans="1:7" ht="15.75" hidden="1" customHeight="1">
      <c r="A266" s="29"/>
      <c r="B266" s="30"/>
      <c r="C266" s="18"/>
      <c r="D266" s="18"/>
      <c r="E266" s="18"/>
      <c r="F266" s="18"/>
      <c r="G266" s="24"/>
    </row>
    <row r="267" spans="1:7" ht="15.75" hidden="1" customHeight="1">
      <c r="A267" s="29"/>
      <c r="B267" s="30"/>
      <c r="C267" s="18"/>
      <c r="D267" s="18"/>
      <c r="E267" s="18"/>
      <c r="F267" s="18"/>
      <c r="G267" s="24"/>
    </row>
    <row r="268" spans="1:7" ht="15.75" hidden="1" customHeight="1">
      <c r="A268" s="29"/>
      <c r="B268" s="30"/>
      <c r="C268" s="18"/>
      <c r="D268" s="18"/>
      <c r="E268" s="18"/>
      <c r="F268" s="18"/>
      <c r="G268" s="24"/>
    </row>
    <row r="269" spans="1:7" ht="15.75" hidden="1" customHeight="1">
      <c r="A269" s="29"/>
      <c r="B269" s="30"/>
      <c r="C269" s="18"/>
      <c r="D269" s="18"/>
      <c r="E269" s="18"/>
      <c r="F269" s="18"/>
      <c r="G269" s="24"/>
    </row>
    <row r="270" spans="1:7" ht="15.75" hidden="1" customHeight="1">
      <c r="A270" s="29"/>
      <c r="B270" s="30"/>
      <c r="C270" s="18"/>
      <c r="D270" s="18"/>
      <c r="E270" s="18"/>
      <c r="F270" s="18"/>
      <c r="G270" s="24"/>
    </row>
    <row r="271" spans="1:7" ht="15.75" hidden="1" customHeight="1">
      <c r="A271" s="29"/>
      <c r="B271" s="30"/>
      <c r="C271" s="18"/>
      <c r="D271" s="18"/>
      <c r="E271" s="18"/>
      <c r="F271" s="18"/>
      <c r="G271" s="24"/>
    </row>
    <row r="272" spans="1:7" ht="15.75" hidden="1" customHeight="1">
      <c r="A272" s="29"/>
      <c r="B272" s="30"/>
      <c r="C272" s="18"/>
      <c r="D272" s="18"/>
      <c r="E272" s="18"/>
      <c r="F272" s="18"/>
      <c r="G272" s="24"/>
    </row>
    <row r="273" spans="1:7" ht="15.75" hidden="1" customHeight="1">
      <c r="A273" s="29"/>
      <c r="B273" s="30"/>
      <c r="C273" s="18"/>
      <c r="D273" s="18"/>
      <c r="E273" s="18"/>
      <c r="F273" s="18"/>
      <c r="G273" s="24"/>
    </row>
    <row r="274" spans="1:7" ht="15.75" hidden="1" customHeight="1">
      <c r="A274" s="29"/>
      <c r="B274" s="30"/>
      <c r="C274" s="18"/>
      <c r="D274" s="18"/>
      <c r="E274" s="18"/>
      <c r="F274" s="18"/>
      <c r="G274" s="24"/>
    </row>
    <row r="275" spans="1:7" ht="15.75" hidden="1" customHeight="1">
      <c r="A275" s="29"/>
      <c r="B275" s="30"/>
      <c r="C275" s="18"/>
      <c r="D275" s="18"/>
      <c r="E275" s="18"/>
      <c r="F275" s="18"/>
      <c r="G275" s="24"/>
    </row>
    <row r="276" spans="1:7" ht="15.75" hidden="1" customHeight="1">
      <c r="A276" s="29"/>
      <c r="B276" s="30"/>
      <c r="C276" s="18"/>
      <c r="D276" s="18"/>
      <c r="E276" s="18"/>
      <c r="F276" s="18"/>
      <c r="G276" s="24"/>
    </row>
    <row r="277" spans="1:7" ht="15.75" hidden="1" customHeight="1">
      <c r="A277" s="29"/>
      <c r="B277" s="30"/>
      <c r="C277" s="18"/>
      <c r="D277" s="18"/>
      <c r="E277" s="18"/>
      <c r="F277" s="18"/>
      <c r="G277" s="24"/>
    </row>
    <row r="278" spans="1:7" ht="15.75" hidden="1" customHeight="1">
      <c r="A278" s="29"/>
      <c r="B278" s="30"/>
      <c r="C278" s="18"/>
      <c r="D278" s="18"/>
      <c r="E278" s="18"/>
      <c r="F278" s="18"/>
      <c r="G278" s="24"/>
    </row>
    <row r="279" spans="1:7" ht="15.75" hidden="1" customHeight="1">
      <c r="A279" s="29"/>
      <c r="B279" s="30"/>
      <c r="C279" s="18"/>
      <c r="D279" s="18"/>
      <c r="E279" s="18"/>
      <c r="F279" s="18"/>
      <c r="G279" s="24"/>
    </row>
    <row r="280" spans="1:7" ht="15.75" hidden="1" customHeight="1">
      <c r="A280" s="29"/>
      <c r="B280" s="30"/>
      <c r="C280" s="18"/>
      <c r="D280" s="18"/>
      <c r="E280" s="18"/>
      <c r="F280" s="18"/>
      <c r="G280" s="24"/>
    </row>
    <row r="281" spans="1:7" ht="15.75" hidden="1" customHeight="1">
      <c r="A281" s="29"/>
      <c r="B281" s="30"/>
      <c r="C281" s="18"/>
      <c r="D281" s="18"/>
      <c r="E281" s="18"/>
      <c r="F281" s="18"/>
      <c r="G281" s="24"/>
    </row>
    <row r="282" spans="1:7" ht="15.75" hidden="1" customHeight="1">
      <c r="A282" s="29"/>
      <c r="B282" s="30"/>
      <c r="C282" s="18"/>
      <c r="D282" s="18"/>
      <c r="E282" s="18"/>
      <c r="F282" s="18"/>
      <c r="G282" s="24"/>
    </row>
    <row r="283" spans="1:7" ht="15.75" hidden="1" customHeight="1">
      <c r="A283" s="29"/>
      <c r="B283" s="30"/>
      <c r="C283" s="18"/>
      <c r="D283" s="18"/>
      <c r="E283" s="18"/>
      <c r="F283" s="18"/>
      <c r="G283" s="24"/>
    </row>
    <row r="284" spans="1:7" ht="15.75" hidden="1" customHeight="1">
      <c r="A284" s="29"/>
      <c r="B284" s="30"/>
      <c r="C284" s="18"/>
      <c r="D284" s="18"/>
      <c r="E284" s="18"/>
      <c r="F284" s="18"/>
      <c r="G284" s="24"/>
    </row>
    <row r="285" spans="1:7" ht="15.75" hidden="1" customHeight="1">
      <c r="A285" s="29"/>
      <c r="B285" s="30"/>
      <c r="C285" s="18"/>
      <c r="D285" s="18"/>
      <c r="E285" s="18"/>
      <c r="F285" s="18"/>
      <c r="G285" s="24"/>
    </row>
    <row r="286" spans="1:7" ht="15.75" hidden="1" customHeight="1">
      <c r="A286" s="29"/>
      <c r="B286" s="30"/>
      <c r="C286" s="18"/>
      <c r="D286" s="18"/>
      <c r="E286" s="18"/>
      <c r="F286" s="18"/>
      <c r="G286" s="24"/>
    </row>
    <row r="287" spans="1:7" ht="15.75" hidden="1" customHeight="1">
      <c r="A287" s="29"/>
      <c r="B287" s="30"/>
      <c r="C287" s="18"/>
      <c r="D287" s="18"/>
      <c r="E287" s="18"/>
      <c r="F287" s="18"/>
      <c r="G287" s="24"/>
    </row>
    <row r="288" spans="1:7" ht="15.75" hidden="1" customHeight="1">
      <c r="A288" s="29"/>
      <c r="B288" s="30"/>
      <c r="C288" s="18"/>
      <c r="D288" s="18"/>
      <c r="E288" s="18"/>
      <c r="F288" s="18"/>
      <c r="G288" s="24"/>
    </row>
    <row r="289" spans="1:7" ht="15.75" hidden="1" customHeight="1">
      <c r="A289" s="29"/>
      <c r="B289" s="30"/>
      <c r="C289" s="18"/>
      <c r="D289" s="18"/>
      <c r="E289" s="18"/>
      <c r="F289" s="18"/>
      <c r="G289" s="24"/>
    </row>
    <row r="290" spans="1:7" ht="15.75" hidden="1" customHeight="1">
      <c r="A290" s="29"/>
      <c r="B290" s="30"/>
      <c r="C290" s="18"/>
      <c r="D290" s="18"/>
      <c r="E290" s="18"/>
      <c r="F290" s="18"/>
      <c r="G290" s="24"/>
    </row>
    <row r="291" spans="1:7" ht="15.75" hidden="1" customHeight="1">
      <c r="A291" s="29"/>
      <c r="B291" s="30"/>
      <c r="C291" s="18"/>
      <c r="D291" s="18"/>
      <c r="E291" s="18"/>
      <c r="F291" s="18"/>
      <c r="G291" s="24"/>
    </row>
    <row r="292" spans="1:7" ht="15.75" hidden="1" customHeight="1">
      <c r="A292" s="29"/>
      <c r="B292" s="30"/>
      <c r="C292" s="18"/>
      <c r="D292" s="18"/>
      <c r="E292" s="18"/>
      <c r="F292" s="18"/>
      <c r="G292" s="24"/>
    </row>
    <row r="293" spans="1:7" ht="15.75" hidden="1" customHeight="1">
      <c r="A293" s="29"/>
      <c r="B293" s="30"/>
      <c r="C293" s="18"/>
      <c r="D293" s="18"/>
      <c r="E293" s="18"/>
      <c r="F293" s="18"/>
      <c r="G293" s="24"/>
    </row>
    <row r="294" spans="1:7" ht="15.75" hidden="1" customHeight="1">
      <c r="A294" s="29"/>
      <c r="B294" s="30"/>
      <c r="C294" s="18"/>
      <c r="D294" s="18"/>
      <c r="E294" s="18"/>
      <c r="F294" s="18"/>
      <c r="G294" s="24"/>
    </row>
    <row r="295" spans="1:7" ht="15.75" hidden="1" customHeight="1">
      <c r="A295" s="29"/>
      <c r="B295" s="30"/>
      <c r="C295" s="18"/>
      <c r="D295" s="18"/>
      <c r="E295" s="18"/>
      <c r="F295" s="18"/>
      <c r="G295" s="24"/>
    </row>
    <row r="296" spans="1:7" ht="15.75" hidden="1" customHeight="1">
      <c r="A296" s="29"/>
      <c r="B296" s="30"/>
      <c r="C296" s="18"/>
      <c r="D296" s="18"/>
      <c r="E296" s="18"/>
      <c r="F296" s="18"/>
      <c r="G296" s="24"/>
    </row>
    <row r="297" spans="1:7" ht="15.75" hidden="1" customHeight="1">
      <c r="A297" s="29"/>
      <c r="B297" s="30"/>
      <c r="C297" s="18"/>
      <c r="D297" s="18"/>
      <c r="E297" s="18"/>
      <c r="F297" s="18"/>
      <c r="G297" s="24"/>
    </row>
    <row r="298" spans="1:7" ht="15.75" hidden="1" customHeight="1">
      <c r="A298" s="29"/>
      <c r="B298" s="30"/>
      <c r="C298" s="18"/>
      <c r="D298" s="18"/>
      <c r="E298" s="18"/>
      <c r="F298" s="18"/>
      <c r="G298" s="24"/>
    </row>
    <row r="299" spans="1:7" ht="15.75" hidden="1" customHeight="1">
      <c r="A299" s="29"/>
      <c r="B299" s="30"/>
      <c r="C299" s="18"/>
      <c r="D299" s="18"/>
      <c r="E299" s="18"/>
      <c r="F299" s="18"/>
      <c r="G299" s="24"/>
    </row>
    <row r="300" spans="1:7" ht="15.75" hidden="1" customHeight="1">
      <c r="A300" s="29"/>
      <c r="B300" s="30"/>
      <c r="C300" s="18"/>
      <c r="D300" s="18"/>
      <c r="E300" s="18"/>
      <c r="F300" s="18"/>
      <c r="G300" s="24"/>
    </row>
    <row r="301" spans="1:7" ht="15.75" hidden="1" customHeight="1">
      <c r="A301" s="29"/>
      <c r="B301" s="30"/>
      <c r="C301" s="18"/>
      <c r="D301" s="18"/>
      <c r="E301" s="18"/>
      <c r="F301" s="18"/>
      <c r="G301" s="24"/>
    </row>
    <row r="302" spans="1:7" ht="15.75" hidden="1" customHeight="1">
      <c r="A302" s="29"/>
      <c r="B302" s="30"/>
      <c r="C302" s="18"/>
      <c r="D302" s="18"/>
      <c r="E302" s="18"/>
      <c r="F302" s="18"/>
      <c r="G302" s="24"/>
    </row>
    <row r="303" spans="1:7" ht="15.75" hidden="1" customHeight="1">
      <c r="A303" s="29"/>
      <c r="B303" s="30"/>
      <c r="C303" s="18"/>
      <c r="D303" s="18"/>
      <c r="E303" s="18"/>
      <c r="F303" s="18"/>
      <c r="G303" s="24"/>
    </row>
    <row r="304" spans="1:7" ht="15.75" hidden="1" customHeight="1">
      <c r="A304" s="29"/>
      <c r="B304" s="30"/>
      <c r="C304" s="18"/>
      <c r="D304" s="18"/>
      <c r="E304" s="18"/>
      <c r="F304" s="18"/>
      <c r="G304" s="24"/>
    </row>
    <row r="305" spans="1:7" ht="15.75" hidden="1" customHeight="1">
      <c r="A305" s="29"/>
      <c r="B305" s="30"/>
      <c r="C305" s="18"/>
      <c r="D305" s="18"/>
      <c r="E305" s="18"/>
      <c r="F305" s="18"/>
      <c r="G305" s="24"/>
    </row>
    <row r="306" spans="1:7" ht="15.75" hidden="1" customHeight="1">
      <c r="A306" s="29"/>
      <c r="B306" s="30"/>
      <c r="C306" s="18"/>
      <c r="D306" s="18"/>
      <c r="E306" s="18"/>
      <c r="F306" s="18"/>
      <c r="G306" s="24"/>
    </row>
    <row r="307" spans="1:7" ht="15.75" hidden="1" customHeight="1">
      <c r="A307" s="29"/>
      <c r="B307" s="30"/>
      <c r="C307" s="18"/>
      <c r="D307" s="18"/>
      <c r="E307" s="18"/>
      <c r="F307" s="18"/>
      <c r="G307" s="24"/>
    </row>
    <row r="308" spans="1:7" ht="15.75" hidden="1" customHeight="1">
      <c r="A308" s="29"/>
      <c r="B308" s="30"/>
      <c r="C308" s="18"/>
      <c r="D308" s="18"/>
      <c r="E308" s="18"/>
      <c r="F308" s="18"/>
      <c r="G308" s="24"/>
    </row>
    <row r="309" spans="1:7" ht="15.75" hidden="1" customHeight="1">
      <c r="A309" s="29"/>
      <c r="B309" s="30"/>
      <c r="C309" s="18"/>
      <c r="D309" s="18"/>
      <c r="E309" s="18"/>
      <c r="F309" s="18"/>
      <c r="G309" s="24"/>
    </row>
    <row r="310" spans="1:7" ht="15.75" hidden="1" customHeight="1">
      <c r="A310" s="29"/>
      <c r="B310" s="30"/>
      <c r="C310" s="18"/>
      <c r="D310" s="18"/>
      <c r="E310" s="18"/>
      <c r="F310" s="18"/>
      <c r="G310" s="24"/>
    </row>
    <row r="311" spans="1:7" ht="15.75" hidden="1" customHeight="1">
      <c r="A311" s="29"/>
      <c r="B311" s="30"/>
      <c r="C311" s="18"/>
      <c r="D311" s="18"/>
      <c r="E311" s="18"/>
      <c r="F311" s="18"/>
      <c r="G311" s="24"/>
    </row>
    <row r="312" spans="1:7" ht="15.75" hidden="1" customHeight="1">
      <c r="A312" s="29"/>
      <c r="B312" s="30"/>
      <c r="C312" s="18"/>
      <c r="D312" s="18"/>
      <c r="E312" s="18"/>
      <c r="F312" s="18"/>
      <c r="G312" s="24"/>
    </row>
    <row r="313" spans="1:7" ht="15.75" hidden="1" customHeight="1">
      <c r="A313" s="29"/>
      <c r="B313" s="30"/>
      <c r="C313" s="18"/>
      <c r="D313" s="18"/>
      <c r="E313" s="18"/>
      <c r="F313" s="18"/>
      <c r="G313" s="24"/>
    </row>
    <row r="314" spans="1:7" ht="15.75" hidden="1" customHeight="1">
      <c r="A314" s="29"/>
      <c r="B314" s="30"/>
      <c r="C314" s="18"/>
      <c r="D314" s="18"/>
      <c r="E314" s="18"/>
      <c r="F314" s="18"/>
      <c r="G314" s="24"/>
    </row>
    <row r="315" spans="1:7" ht="15.75" hidden="1" customHeight="1">
      <c r="A315" s="29"/>
      <c r="B315" s="30"/>
      <c r="C315" s="18"/>
      <c r="D315" s="18"/>
      <c r="E315" s="18"/>
      <c r="F315" s="18"/>
      <c r="G315" s="24"/>
    </row>
    <row r="316" spans="1:7" ht="15.75" hidden="1" customHeight="1">
      <c r="A316" s="29"/>
      <c r="B316" s="30"/>
      <c r="C316" s="18"/>
      <c r="D316" s="18"/>
      <c r="E316" s="18"/>
      <c r="F316" s="18"/>
      <c r="G316" s="24"/>
    </row>
    <row r="317" spans="1:7" ht="15.75" hidden="1" customHeight="1">
      <c r="A317" s="29"/>
      <c r="B317" s="30"/>
      <c r="C317" s="18"/>
      <c r="D317" s="18"/>
      <c r="E317" s="18"/>
      <c r="F317" s="18"/>
      <c r="G317" s="24"/>
    </row>
    <row r="318" spans="1:7" ht="15.75" hidden="1" customHeight="1">
      <c r="A318" s="29"/>
      <c r="B318" s="30"/>
      <c r="C318" s="18"/>
      <c r="D318" s="18"/>
      <c r="E318" s="18"/>
      <c r="F318" s="18"/>
      <c r="G318" s="24"/>
    </row>
    <row r="319" spans="1:7" ht="15.75" hidden="1" customHeight="1">
      <c r="A319" s="29"/>
      <c r="B319" s="30"/>
      <c r="C319" s="18"/>
      <c r="D319" s="18"/>
      <c r="E319" s="18"/>
      <c r="F319" s="18"/>
      <c r="G319" s="24"/>
    </row>
    <row r="320" spans="1:7" ht="15.75" hidden="1" customHeight="1">
      <c r="A320" s="29"/>
      <c r="B320" s="30"/>
      <c r="C320" s="18"/>
      <c r="D320" s="18"/>
      <c r="E320" s="18"/>
      <c r="F320" s="18"/>
      <c r="G320" s="24"/>
    </row>
    <row r="321" spans="1:7" ht="15.75" hidden="1" customHeight="1">
      <c r="A321" s="29"/>
      <c r="B321" s="30"/>
      <c r="C321" s="18"/>
      <c r="D321" s="18"/>
      <c r="E321" s="18"/>
      <c r="F321" s="18"/>
      <c r="G321" s="24"/>
    </row>
    <row r="322" spans="1:7" ht="15.75" hidden="1" customHeight="1">
      <c r="A322" s="29"/>
      <c r="B322" s="30"/>
      <c r="C322" s="18"/>
      <c r="D322" s="18"/>
      <c r="E322" s="18"/>
      <c r="F322" s="18"/>
      <c r="G322" s="24"/>
    </row>
    <row r="323" spans="1:7" ht="15.75" hidden="1" customHeight="1">
      <c r="A323" s="29"/>
      <c r="B323" s="30"/>
      <c r="C323" s="18"/>
      <c r="D323" s="18"/>
      <c r="E323" s="18"/>
      <c r="F323" s="18"/>
      <c r="G323" s="24"/>
    </row>
    <row r="324" spans="1:7" ht="15.75" hidden="1" customHeight="1">
      <c r="A324" s="29"/>
      <c r="B324" s="30"/>
      <c r="C324" s="18"/>
      <c r="D324" s="18"/>
      <c r="E324" s="18"/>
      <c r="F324" s="18"/>
      <c r="G324" s="24"/>
    </row>
    <row r="325" spans="1:7" ht="15.75" hidden="1" customHeight="1">
      <c r="A325" s="29"/>
      <c r="B325" s="30"/>
      <c r="C325" s="18"/>
      <c r="D325" s="18"/>
      <c r="E325" s="18"/>
      <c r="F325" s="18"/>
      <c r="G325" s="24"/>
    </row>
    <row r="326" spans="1:7" ht="15.75" hidden="1" customHeight="1">
      <c r="A326" s="29"/>
      <c r="B326" s="30"/>
      <c r="C326" s="18"/>
      <c r="D326" s="18"/>
      <c r="E326" s="18"/>
      <c r="F326" s="18"/>
      <c r="G326" s="24"/>
    </row>
    <row r="327" spans="1:7" ht="15.75" hidden="1" customHeight="1">
      <c r="A327" s="29"/>
      <c r="B327" s="30"/>
      <c r="C327" s="18"/>
      <c r="D327" s="18"/>
      <c r="E327" s="18"/>
      <c r="F327" s="18"/>
      <c r="G327" s="24"/>
    </row>
    <row r="328" spans="1:7" ht="15.75" hidden="1" customHeight="1">
      <c r="A328" s="29"/>
      <c r="B328" s="30"/>
      <c r="C328" s="18"/>
      <c r="D328" s="18"/>
      <c r="E328" s="18"/>
      <c r="F328" s="18"/>
      <c r="G328" s="24"/>
    </row>
    <row r="329" spans="1:7" ht="15.75" hidden="1" customHeight="1">
      <c r="A329" s="29"/>
      <c r="B329" s="30"/>
      <c r="C329" s="18"/>
      <c r="D329" s="18"/>
      <c r="E329" s="18"/>
      <c r="F329" s="18"/>
      <c r="G329" s="24"/>
    </row>
    <row r="330" spans="1:7" ht="15.75" hidden="1" customHeight="1">
      <c r="A330" s="29"/>
      <c r="B330" s="30"/>
      <c r="C330" s="18"/>
      <c r="D330" s="18"/>
      <c r="E330" s="18"/>
      <c r="F330" s="18"/>
      <c r="G330" s="24"/>
    </row>
    <row r="331" spans="1:7" ht="15.75" hidden="1" customHeight="1">
      <c r="A331" s="29"/>
      <c r="B331" s="30"/>
      <c r="C331" s="18"/>
      <c r="D331" s="18"/>
      <c r="E331" s="18"/>
      <c r="F331" s="18"/>
      <c r="G331" s="24"/>
    </row>
    <row r="332" spans="1:7" ht="15.75" hidden="1" customHeight="1">
      <c r="A332" s="29"/>
      <c r="B332" s="30"/>
      <c r="C332" s="18"/>
      <c r="D332" s="18"/>
      <c r="E332" s="18"/>
      <c r="F332" s="18"/>
      <c r="G332" s="24"/>
    </row>
    <row r="333" spans="1:7" ht="15.75" hidden="1" customHeight="1">
      <c r="A333" s="29"/>
      <c r="B333" s="18"/>
      <c r="C333" s="18"/>
      <c r="D333" s="18"/>
      <c r="E333" s="18"/>
      <c r="F333" s="18"/>
      <c r="G333" s="24"/>
    </row>
    <row r="334" spans="1:7" ht="15.75" hidden="1" customHeight="1">
      <c r="A334" s="29"/>
      <c r="B334" s="18"/>
      <c r="C334" s="18"/>
      <c r="D334" s="18"/>
      <c r="E334" s="18"/>
      <c r="F334" s="18"/>
      <c r="G334" s="24"/>
    </row>
    <row r="335" spans="1:7" ht="15.75" hidden="1" customHeight="1">
      <c r="A335" s="29"/>
      <c r="B335" s="18"/>
      <c r="C335" s="18"/>
      <c r="D335" s="18"/>
      <c r="E335" s="18"/>
      <c r="F335" s="18"/>
      <c r="G335" s="24"/>
    </row>
    <row r="336" spans="1:7" ht="15.75" hidden="1" customHeight="1">
      <c r="A336" s="29"/>
      <c r="B336" s="18"/>
      <c r="C336" s="18"/>
      <c r="D336" s="18"/>
      <c r="E336" s="18"/>
      <c r="F336" s="18"/>
      <c r="G336" s="24"/>
    </row>
    <row r="337" spans="1:7" ht="15.75" hidden="1" customHeight="1">
      <c r="A337" s="29"/>
      <c r="B337" s="18"/>
      <c r="C337" s="18"/>
      <c r="D337" s="18"/>
      <c r="E337" s="18"/>
      <c r="F337" s="18"/>
      <c r="G337" s="24"/>
    </row>
    <row r="338" spans="1:7" ht="15.75" hidden="1" customHeight="1">
      <c r="A338" s="29"/>
      <c r="B338" s="18"/>
      <c r="C338" s="18"/>
      <c r="D338" s="18"/>
      <c r="E338" s="18"/>
      <c r="F338" s="18"/>
      <c r="G338" s="24"/>
    </row>
    <row r="339" spans="1:7" ht="15.75" hidden="1" customHeight="1">
      <c r="A339" s="29"/>
      <c r="B339" s="18"/>
      <c r="C339" s="18"/>
      <c r="D339" s="18"/>
      <c r="E339" s="18"/>
      <c r="F339" s="18"/>
      <c r="G339" s="24"/>
    </row>
    <row r="340" spans="1:7" ht="15.75" hidden="1" customHeight="1">
      <c r="A340" s="29"/>
      <c r="B340" s="18"/>
      <c r="C340" s="18"/>
      <c r="D340" s="18"/>
      <c r="E340" s="18"/>
      <c r="F340" s="18"/>
      <c r="G340" s="24"/>
    </row>
    <row r="341" spans="1:7" ht="15.75" hidden="1" customHeight="1">
      <c r="A341" s="29"/>
      <c r="B341" s="18"/>
      <c r="C341" s="18"/>
      <c r="D341" s="18"/>
      <c r="E341" s="18"/>
      <c r="F341" s="18"/>
      <c r="G341" s="24"/>
    </row>
    <row r="342" spans="1:7" ht="15.75" hidden="1" customHeight="1">
      <c r="A342" s="29"/>
      <c r="B342" s="18"/>
      <c r="C342" s="18"/>
      <c r="D342" s="18"/>
      <c r="E342" s="18"/>
      <c r="F342" s="18"/>
      <c r="G342" s="24"/>
    </row>
    <row r="343" spans="1:7" ht="15.75" hidden="1" customHeight="1">
      <c r="A343" s="29"/>
      <c r="B343" s="18"/>
      <c r="C343" s="18"/>
      <c r="D343" s="18"/>
      <c r="E343" s="18"/>
      <c r="F343" s="18"/>
      <c r="G343" s="24"/>
    </row>
    <row r="344" spans="1:7" ht="15.75" hidden="1" customHeight="1">
      <c r="A344" s="29"/>
      <c r="B344" s="18"/>
      <c r="C344" s="18"/>
      <c r="D344" s="18"/>
      <c r="E344" s="18"/>
      <c r="F344" s="18"/>
      <c r="G344" s="24"/>
    </row>
    <row r="345" spans="1:7" ht="15.75" hidden="1" customHeight="1">
      <c r="A345" s="29"/>
      <c r="B345" s="18"/>
      <c r="C345" s="18"/>
      <c r="D345" s="18"/>
      <c r="E345" s="18"/>
      <c r="F345" s="18"/>
      <c r="G345" s="24"/>
    </row>
    <row r="346" spans="1:7" ht="15.75" hidden="1" customHeight="1">
      <c r="A346" s="29"/>
      <c r="B346" s="18"/>
      <c r="C346" s="18"/>
      <c r="D346" s="18"/>
      <c r="E346" s="18"/>
      <c r="F346" s="18"/>
      <c r="G346" s="24"/>
    </row>
    <row r="347" spans="1:7" ht="15.75" hidden="1" customHeight="1">
      <c r="A347" s="29"/>
      <c r="B347" s="18"/>
      <c r="C347" s="18"/>
      <c r="D347" s="18"/>
      <c r="E347" s="18"/>
      <c r="F347" s="18"/>
      <c r="G347" s="24"/>
    </row>
    <row r="348" spans="1:7" ht="15.75" hidden="1" customHeight="1">
      <c r="A348" s="29"/>
      <c r="B348" s="18"/>
      <c r="C348" s="18"/>
      <c r="D348" s="18"/>
      <c r="E348" s="18"/>
      <c r="F348" s="18"/>
      <c r="G348" s="24"/>
    </row>
    <row r="349" spans="1:7" ht="15.75" hidden="1" customHeight="1">
      <c r="A349" s="29"/>
      <c r="B349" s="18"/>
      <c r="C349" s="18"/>
      <c r="D349" s="18"/>
      <c r="E349" s="18"/>
      <c r="F349" s="18"/>
      <c r="G349" s="24"/>
    </row>
    <row r="350" spans="1:7" ht="15.75" hidden="1" customHeight="1">
      <c r="A350" s="29"/>
      <c r="B350" s="18"/>
      <c r="C350" s="18"/>
      <c r="D350" s="18"/>
      <c r="E350" s="18"/>
      <c r="F350" s="18"/>
      <c r="G350" s="24"/>
    </row>
    <row r="351" spans="1:7" ht="15.75" hidden="1" customHeight="1">
      <c r="A351" s="29"/>
      <c r="B351" s="18"/>
      <c r="C351" s="18"/>
      <c r="D351" s="18"/>
      <c r="E351" s="18"/>
      <c r="F351" s="18"/>
      <c r="G351" s="24"/>
    </row>
    <row r="352" spans="1:7" ht="15.75" hidden="1" customHeight="1">
      <c r="A352" s="29"/>
      <c r="B352" s="18"/>
      <c r="C352" s="18"/>
      <c r="D352" s="18"/>
      <c r="E352" s="18"/>
      <c r="F352" s="18"/>
      <c r="G352" s="24"/>
    </row>
    <row r="353" spans="1:7" ht="15.75" hidden="1" customHeight="1">
      <c r="A353" s="29"/>
      <c r="B353" s="18"/>
      <c r="C353" s="18"/>
      <c r="D353" s="18"/>
      <c r="E353" s="18"/>
      <c r="F353" s="18"/>
      <c r="G353" s="24"/>
    </row>
    <row r="354" spans="1:7" ht="15.75" hidden="1" customHeight="1">
      <c r="A354" s="29"/>
      <c r="B354" s="18"/>
      <c r="C354" s="18"/>
      <c r="D354" s="18"/>
      <c r="E354" s="18"/>
      <c r="F354" s="18"/>
      <c r="G354" s="24"/>
    </row>
    <row r="355" spans="1:7" ht="15.75" hidden="1" customHeight="1">
      <c r="A355" s="29"/>
      <c r="B355" s="18"/>
      <c r="C355" s="18"/>
      <c r="D355" s="18"/>
      <c r="E355" s="18"/>
      <c r="F355" s="18"/>
      <c r="G355" s="24"/>
    </row>
    <row r="356" spans="1:7" ht="15.75" hidden="1" customHeight="1">
      <c r="A356" s="29"/>
      <c r="B356" s="18"/>
      <c r="C356" s="18"/>
      <c r="D356" s="18"/>
      <c r="E356" s="18"/>
      <c r="F356" s="18"/>
      <c r="G356" s="24"/>
    </row>
    <row r="357" spans="1:7" ht="15.75" hidden="1" customHeight="1">
      <c r="A357" s="29"/>
      <c r="B357" s="18"/>
      <c r="C357" s="18"/>
      <c r="D357" s="18"/>
      <c r="E357" s="18"/>
      <c r="F357" s="18"/>
      <c r="G357" s="24"/>
    </row>
    <row r="358" spans="1:7" ht="15.75" hidden="1" customHeight="1">
      <c r="A358" s="29"/>
      <c r="B358" s="18"/>
      <c r="C358" s="18"/>
      <c r="D358" s="18"/>
      <c r="E358" s="18"/>
      <c r="F358" s="18"/>
      <c r="G358" s="24"/>
    </row>
    <row r="359" spans="1:7" ht="15.75" hidden="1" customHeight="1">
      <c r="A359" s="29"/>
      <c r="B359" s="18"/>
      <c r="C359" s="18"/>
      <c r="D359" s="18"/>
      <c r="E359" s="18"/>
      <c r="F359" s="18"/>
      <c r="G359" s="24"/>
    </row>
    <row r="360" spans="1:7" ht="15.75" hidden="1" customHeight="1">
      <c r="A360" s="29"/>
      <c r="B360" s="18"/>
      <c r="C360" s="18"/>
      <c r="D360" s="18"/>
      <c r="E360" s="18"/>
      <c r="F360" s="18"/>
      <c r="G360" s="24"/>
    </row>
    <row r="361" spans="1:7" ht="15.75" hidden="1" customHeight="1">
      <c r="A361" s="29"/>
      <c r="B361" s="18"/>
      <c r="C361" s="18"/>
      <c r="D361" s="18"/>
      <c r="E361" s="18"/>
      <c r="F361" s="18"/>
      <c r="G361" s="24"/>
    </row>
    <row r="362" spans="1:7" ht="15.75" hidden="1" customHeight="1">
      <c r="A362" s="29"/>
      <c r="B362" s="18"/>
      <c r="C362" s="18"/>
      <c r="D362" s="18"/>
      <c r="E362" s="18"/>
      <c r="F362" s="18"/>
      <c r="G362" s="24"/>
    </row>
    <row r="363" spans="1:7" ht="15.75" hidden="1" customHeight="1">
      <c r="A363" s="29"/>
      <c r="B363" s="18"/>
      <c r="C363" s="18"/>
      <c r="D363" s="18"/>
      <c r="E363" s="18"/>
      <c r="F363" s="18"/>
      <c r="G363" s="24"/>
    </row>
    <row r="364" spans="1:7" ht="15.75" hidden="1" customHeight="1">
      <c r="A364" s="29"/>
      <c r="B364" s="18"/>
      <c r="C364" s="18"/>
      <c r="D364" s="18"/>
      <c r="E364" s="18"/>
      <c r="F364" s="18"/>
      <c r="G364" s="24"/>
    </row>
    <row r="365" spans="1:7" ht="15.75" hidden="1" customHeight="1">
      <c r="A365" s="29"/>
      <c r="B365" s="18"/>
      <c r="C365" s="18"/>
      <c r="D365" s="18"/>
      <c r="E365" s="18"/>
      <c r="F365" s="18"/>
      <c r="G365" s="24"/>
    </row>
    <row r="366" spans="1:7" ht="15.75" hidden="1" customHeight="1">
      <c r="A366" s="29"/>
      <c r="B366" s="18"/>
      <c r="C366" s="18"/>
      <c r="D366" s="18"/>
      <c r="E366" s="18"/>
      <c r="F366" s="18"/>
      <c r="G366" s="24"/>
    </row>
    <row r="367" spans="1:7" ht="15.75" hidden="1" customHeight="1">
      <c r="A367" s="29"/>
      <c r="B367" s="18"/>
      <c r="C367" s="18"/>
      <c r="D367" s="18"/>
      <c r="E367" s="18"/>
      <c r="F367" s="18"/>
      <c r="G367" s="24"/>
    </row>
    <row r="368" spans="1:7" ht="15.75" hidden="1" customHeight="1">
      <c r="A368" s="29"/>
      <c r="B368" s="18"/>
      <c r="C368" s="18"/>
      <c r="D368" s="18"/>
      <c r="E368" s="18"/>
      <c r="F368" s="18"/>
      <c r="G368" s="24"/>
    </row>
    <row r="369" spans="1:7" ht="15.75" hidden="1" customHeight="1">
      <c r="A369" s="29"/>
      <c r="B369" s="18"/>
      <c r="C369" s="18"/>
      <c r="D369" s="18"/>
      <c r="E369" s="18"/>
      <c r="F369" s="18"/>
      <c r="G369" s="24"/>
    </row>
    <row r="370" spans="1:7" ht="15.75" hidden="1" customHeight="1">
      <c r="A370" s="29"/>
      <c r="B370" s="18"/>
      <c r="C370" s="18"/>
      <c r="D370" s="18"/>
      <c r="E370" s="18"/>
      <c r="F370" s="18"/>
      <c r="G370" s="24"/>
    </row>
    <row r="371" spans="1:7" ht="15.75" hidden="1" customHeight="1">
      <c r="A371" s="29"/>
      <c r="B371" s="18"/>
      <c r="C371" s="18"/>
      <c r="D371" s="18"/>
      <c r="E371" s="18"/>
      <c r="F371" s="18"/>
      <c r="G371" s="24"/>
    </row>
    <row r="372" spans="1:7" ht="15.75" hidden="1" customHeight="1">
      <c r="A372" s="29"/>
      <c r="B372" s="18"/>
      <c r="C372" s="18"/>
      <c r="D372" s="18"/>
      <c r="E372" s="18"/>
      <c r="F372" s="18"/>
      <c r="G372" s="24"/>
    </row>
    <row r="373" spans="1:7" ht="15.75" hidden="1" customHeight="1">
      <c r="A373" s="29"/>
      <c r="B373" s="18"/>
      <c r="C373" s="18"/>
      <c r="D373" s="18"/>
      <c r="E373" s="18"/>
      <c r="F373" s="18"/>
      <c r="G373" s="24"/>
    </row>
    <row r="374" spans="1:7" ht="15.75" hidden="1" customHeight="1">
      <c r="A374" s="29"/>
      <c r="B374" s="18"/>
      <c r="C374" s="18"/>
      <c r="D374" s="18"/>
      <c r="E374" s="18"/>
      <c r="F374" s="18"/>
      <c r="G374" s="24"/>
    </row>
    <row r="375" spans="1:7" ht="15.75" hidden="1" customHeight="1">
      <c r="A375" s="29"/>
      <c r="B375" s="18"/>
      <c r="C375" s="18"/>
      <c r="D375" s="18"/>
      <c r="E375" s="18"/>
      <c r="F375" s="18"/>
      <c r="G375" s="24"/>
    </row>
    <row r="376" spans="1:7" ht="15.75" hidden="1" customHeight="1">
      <c r="A376" s="29"/>
      <c r="B376" s="18"/>
      <c r="C376" s="18"/>
      <c r="D376" s="18"/>
      <c r="E376" s="18"/>
      <c r="F376" s="18"/>
      <c r="G376" s="24"/>
    </row>
    <row r="377" spans="1:7" ht="15.75" hidden="1" customHeight="1">
      <c r="A377" s="29"/>
      <c r="B377" s="18"/>
      <c r="C377" s="18"/>
      <c r="D377" s="18"/>
      <c r="E377" s="18"/>
      <c r="F377" s="18"/>
      <c r="G377" s="24"/>
    </row>
    <row r="378" spans="1:7" ht="15.75" hidden="1" customHeight="1">
      <c r="A378" s="29"/>
      <c r="B378" s="18"/>
      <c r="C378" s="18"/>
      <c r="D378" s="18"/>
      <c r="E378" s="18"/>
      <c r="F378" s="18"/>
      <c r="G378" s="24"/>
    </row>
    <row r="379" spans="1:7" ht="15.75" hidden="1" customHeight="1">
      <c r="A379" s="29"/>
      <c r="B379" s="18"/>
      <c r="C379" s="18"/>
      <c r="D379" s="18"/>
      <c r="E379" s="18"/>
      <c r="F379" s="18"/>
      <c r="G379" s="24"/>
    </row>
    <row r="380" spans="1:7" ht="15.75" hidden="1" customHeight="1">
      <c r="A380" s="29"/>
      <c r="B380" s="18"/>
      <c r="C380" s="18"/>
      <c r="D380" s="18"/>
      <c r="E380" s="18"/>
      <c r="F380" s="18"/>
      <c r="G380" s="24"/>
    </row>
    <row r="381" spans="1:7" ht="15.75" hidden="1" customHeight="1">
      <c r="A381" s="29"/>
      <c r="B381" s="18"/>
      <c r="C381" s="18"/>
      <c r="D381" s="18"/>
      <c r="E381" s="18"/>
      <c r="F381" s="18"/>
      <c r="G381" s="24"/>
    </row>
    <row r="382" spans="1:7" ht="15.75" hidden="1" customHeight="1">
      <c r="A382" s="29"/>
      <c r="B382" s="18"/>
      <c r="C382" s="18"/>
      <c r="D382" s="18"/>
      <c r="E382" s="18"/>
      <c r="F382" s="18"/>
      <c r="G382" s="24"/>
    </row>
    <row r="383" spans="1:7" ht="15.75" hidden="1" customHeight="1">
      <c r="A383" s="29"/>
      <c r="B383" s="18"/>
      <c r="C383" s="18"/>
      <c r="D383" s="18"/>
      <c r="E383" s="18"/>
      <c r="F383" s="18"/>
      <c r="G383" s="24"/>
    </row>
    <row r="384" spans="1:7" ht="15.75" hidden="1" customHeight="1">
      <c r="A384" s="29"/>
      <c r="B384" s="18"/>
      <c r="C384" s="18"/>
      <c r="D384" s="18"/>
      <c r="E384" s="18"/>
      <c r="F384" s="18"/>
      <c r="G384" s="24"/>
    </row>
    <row r="385" spans="1:7" ht="15.75" hidden="1" customHeight="1">
      <c r="A385" s="29"/>
      <c r="B385" s="18"/>
      <c r="C385" s="18"/>
      <c r="D385" s="18"/>
      <c r="E385" s="18"/>
      <c r="F385" s="18"/>
      <c r="G385" s="24"/>
    </row>
    <row r="386" spans="1:7" ht="15.75" hidden="1" customHeight="1">
      <c r="A386" s="29"/>
      <c r="B386" s="18"/>
      <c r="C386" s="18"/>
      <c r="D386" s="18"/>
      <c r="E386" s="18"/>
      <c r="F386" s="18"/>
      <c r="G386" s="24"/>
    </row>
    <row r="387" spans="1:7" ht="15.75" hidden="1" customHeight="1">
      <c r="A387" s="29"/>
      <c r="B387" s="18"/>
      <c r="C387" s="18"/>
      <c r="D387" s="18"/>
      <c r="E387" s="18"/>
      <c r="F387" s="18"/>
      <c r="G387" s="24"/>
    </row>
    <row r="388" spans="1:7" ht="15.75" hidden="1" customHeight="1">
      <c r="A388" s="29"/>
      <c r="B388" s="18"/>
      <c r="C388" s="18"/>
      <c r="D388" s="18"/>
      <c r="E388" s="18"/>
      <c r="F388" s="18"/>
      <c r="G388" s="24"/>
    </row>
    <row r="389" spans="1:7" ht="15.75" hidden="1" customHeight="1">
      <c r="A389" s="29"/>
      <c r="B389" s="18"/>
      <c r="C389" s="18"/>
      <c r="D389" s="18"/>
      <c r="E389" s="18"/>
      <c r="F389" s="18"/>
      <c r="G389" s="24"/>
    </row>
    <row r="390" spans="1:7" ht="15.75" hidden="1" customHeight="1">
      <c r="A390" s="29"/>
      <c r="B390" s="18"/>
      <c r="C390" s="18"/>
      <c r="D390" s="18"/>
      <c r="E390" s="18"/>
      <c r="F390" s="18"/>
      <c r="G390" s="24"/>
    </row>
    <row r="391" spans="1:7" ht="15.75" hidden="1" customHeight="1">
      <c r="A391" s="29"/>
      <c r="B391" s="18"/>
      <c r="C391" s="18"/>
      <c r="D391" s="18"/>
      <c r="E391" s="18"/>
      <c r="F391" s="18"/>
      <c r="G391" s="24"/>
    </row>
    <row r="392" spans="1:7" ht="15.75" hidden="1" customHeight="1">
      <c r="A392" s="29"/>
      <c r="B392" s="18"/>
      <c r="C392" s="18"/>
      <c r="D392" s="18"/>
      <c r="E392" s="18"/>
      <c r="F392" s="18"/>
      <c r="G392" s="24"/>
    </row>
    <row r="393" spans="1:7" ht="15.75" hidden="1" customHeight="1">
      <c r="A393" s="29"/>
      <c r="B393" s="18"/>
      <c r="C393" s="18"/>
      <c r="D393" s="18"/>
      <c r="E393" s="18"/>
      <c r="F393" s="18"/>
      <c r="G393" s="24"/>
    </row>
    <row r="394" spans="1:7" ht="15.75" hidden="1" customHeight="1">
      <c r="A394" s="29"/>
      <c r="B394" s="18"/>
      <c r="C394" s="18"/>
      <c r="D394" s="18"/>
      <c r="E394" s="18"/>
      <c r="F394" s="18"/>
      <c r="G394" s="24"/>
    </row>
    <row r="395" spans="1:7" ht="15.75" hidden="1" customHeight="1">
      <c r="A395" s="29"/>
      <c r="B395" s="18"/>
      <c r="C395" s="18"/>
      <c r="D395" s="18"/>
      <c r="E395" s="18"/>
      <c r="F395" s="18"/>
      <c r="G395" s="24"/>
    </row>
    <row r="396" spans="1:7" ht="15.75" hidden="1" customHeight="1">
      <c r="A396" s="29"/>
      <c r="B396" s="18"/>
      <c r="C396" s="18"/>
      <c r="D396" s="18"/>
      <c r="E396" s="18"/>
      <c r="F396" s="18"/>
      <c r="G396" s="24"/>
    </row>
    <row r="397" spans="1:7" ht="15.75" hidden="1" customHeight="1">
      <c r="A397" s="29"/>
      <c r="B397" s="18"/>
      <c r="C397" s="18"/>
      <c r="D397" s="18"/>
      <c r="E397" s="18"/>
      <c r="F397" s="18"/>
      <c r="G397" s="24"/>
    </row>
    <row r="398" spans="1:7" ht="15.75" hidden="1" customHeight="1">
      <c r="A398" s="29"/>
      <c r="B398" s="18"/>
      <c r="C398" s="18"/>
      <c r="D398" s="18"/>
      <c r="E398" s="18"/>
      <c r="F398" s="18"/>
      <c r="G398" s="24"/>
    </row>
    <row r="399" spans="1:7" ht="15.75" hidden="1" customHeight="1">
      <c r="A399" s="29"/>
      <c r="B399" s="18"/>
      <c r="C399" s="18"/>
      <c r="D399" s="18"/>
      <c r="E399" s="18"/>
      <c r="F399" s="18"/>
      <c r="G399" s="24"/>
    </row>
    <row r="400" spans="1:7" ht="15.75" hidden="1" customHeight="1">
      <c r="A400" s="29"/>
      <c r="B400" s="18"/>
      <c r="C400" s="18"/>
      <c r="D400" s="18"/>
      <c r="E400" s="18"/>
      <c r="F400" s="18"/>
      <c r="G400" s="24"/>
    </row>
    <row r="401" spans="1:7" ht="15.75" hidden="1" customHeight="1">
      <c r="A401" s="29"/>
      <c r="B401" s="18"/>
      <c r="C401" s="18"/>
      <c r="D401" s="18"/>
      <c r="E401" s="18"/>
      <c r="F401" s="18"/>
      <c r="G401" s="24"/>
    </row>
    <row r="402" spans="1:7" ht="15.75" hidden="1" customHeight="1">
      <c r="A402" s="29"/>
      <c r="B402" s="18"/>
      <c r="C402" s="18"/>
      <c r="D402" s="18"/>
      <c r="E402" s="18"/>
      <c r="F402" s="18"/>
      <c r="G402" s="24"/>
    </row>
    <row r="403" spans="1:7" ht="15.75" hidden="1" customHeight="1">
      <c r="A403" s="29"/>
      <c r="B403" s="18"/>
      <c r="C403" s="18"/>
      <c r="D403" s="18"/>
      <c r="E403" s="18"/>
      <c r="F403" s="18"/>
      <c r="G403" s="24"/>
    </row>
    <row r="404" spans="1:7" ht="15.75" hidden="1" customHeight="1">
      <c r="A404" s="29"/>
      <c r="B404" s="18"/>
      <c r="C404" s="18"/>
      <c r="D404" s="18"/>
      <c r="E404" s="18"/>
      <c r="F404" s="18"/>
      <c r="G404" s="24"/>
    </row>
    <row r="405" spans="1:7" ht="15.75" hidden="1" customHeight="1">
      <c r="A405" s="29"/>
      <c r="B405" s="18"/>
      <c r="C405" s="18"/>
      <c r="D405" s="18"/>
      <c r="E405" s="18"/>
      <c r="F405" s="18"/>
      <c r="G405" s="24"/>
    </row>
    <row r="406" spans="1:7" ht="15.75" hidden="1" customHeight="1">
      <c r="A406" s="29"/>
      <c r="B406" s="18"/>
      <c r="C406" s="18"/>
      <c r="D406" s="18"/>
      <c r="E406" s="18"/>
      <c r="F406" s="18"/>
      <c r="G406" s="24"/>
    </row>
    <row r="407" spans="1:7" ht="15.75" hidden="1" customHeight="1">
      <c r="A407" s="29"/>
      <c r="B407" s="18"/>
      <c r="C407" s="18"/>
      <c r="D407" s="18"/>
      <c r="E407" s="18"/>
      <c r="F407" s="18"/>
      <c r="G407" s="24"/>
    </row>
    <row r="408" spans="1:7" ht="15.75" hidden="1" customHeight="1">
      <c r="A408" s="29"/>
      <c r="B408" s="18"/>
      <c r="C408" s="18"/>
      <c r="D408" s="18"/>
      <c r="E408" s="18"/>
      <c r="F408" s="18"/>
      <c r="G408" s="24"/>
    </row>
    <row r="409" spans="1:7" ht="15.75" hidden="1" customHeight="1">
      <c r="A409" s="29"/>
      <c r="B409" s="18"/>
      <c r="C409" s="18"/>
      <c r="D409" s="18"/>
      <c r="E409" s="18"/>
      <c r="F409" s="18"/>
      <c r="G409" s="24"/>
    </row>
    <row r="410" spans="1:7" ht="15.75" hidden="1" customHeight="1">
      <c r="A410" s="29"/>
      <c r="B410" s="18"/>
      <c r="C410" s="18"/>
      <c r="D410" s="18"/>
      <c r="E410" s="18"/>
      <c r="F410" s="18"/>
      <c r="G410" s="24"/>
    </row>
    <row r="411" spans="1:7" ht="15.75" hidden="1" customHeight="1">
      <c r="A411" s="29"/>
      <c r="B411" s="18"/>
      <c r="C411" s="18"/>
      <c r="D411" s="18"/>
      <c r="E411" s="18"/>
      <c r="F411" s="18"/>
      <c r="G411" s="24"/>
    </row>
    <row r="412" spans="1:7" ht="15.75" hidden="1" customHeight="1">
      <c r="A412" s="29"/>
      <c r="B412" s="18"/>
      <c r="C412" s="18"/>
      <c r="D412" s="18"/>
      <c r="E412" s="18"/>
      <c r="F412" s="18"/>
      <c r="G412" s="24"/>
    </row>
    <row r="413" spans="1:7" ht="15.75" hidden="1" customHeight="1">
      <c r="A413" s="29"/>
      <c r="B413" s="18"/>
      <c r="C413" s="18"/>
      <c r="D413" s="18"/>
      <c r="E413" s="18"/>
      <c r="F413" s="18"/>
      <c r="G413" s="24"/>
    </row>
    <row r="414" spans="1:7" ht="15.75" hidden="1" customHeight="1">
      <c r="A414" s="29"/>
      <c r="B414" s="18"/>
      <c r="C414" s="18"/>
      <c r="D414" s="18"/>
      <c r="E414" s="18"/>
      <c r="F414" s="18"/>
      <c r="G414" s="24"/>
    </row>
    <row r="415" spans="1:7" ht="15.75" hidden="1" customHeight="1">
      <c r="A415" s="29"/>
      <c r="B415" s="18"/>
      <c r="C415" s="18"/>
      <c r="D415" s="18"/>
      <c r="E415" s="18"/>
      <c r="F415" s="18"/>
      <c r="G415" s="24"/>
    </row>
    <row r="416" spans="1:7" ht="15.75" hidden="1" customHeight="1">
      <c r="A416" s="29"/>
      <c r="B416" s="18"/>
      <c r="C416" s="18"/>
      <c r="D416" s="18"/>
      <c r="E416" s="18"/>
      <c r="F416" s="18"/>
      <c r="G416" s="24"/>
    </row>
    <row r="417" spans="1:7" ht="15.75" hidden="1" customHeight="1">
      <c r="A417" s="29"/>
      <c r="B417" s="18"/>
      <c r="C417" s="18"/>
      <c r="D417" s="18"/>
      <c r="E417" s="18"/>
      <c r="F417" s="18"/>
      <c r="G417" s="24"/>
    </row>
    <row r="418" spans="1:7" ht="15.75" hidden="1" customHeight="1">
      <c r="A418" s="29"/>
      <c r="B418" s="18"/>
      <c r="C418" s="18"/>
      <c r="D418" s="18"/>
      <c r="E418" s="18"/>
      <c r="F418" s="18"/>
      <c r="G418" s="24"/>
    </row>
    <row r="419" spans="1:7" ht="15.75" hidden="1" customHeight="1">
      <c r="A419" s="29"/>
      <c r="B419" s="18"/>
      <c r="C419" s="18"/>
      <c r="D419" s="18"/>
      <c r="E419" s="18"/>
      <c r="F419" s="18"/>
      <c r="G419" s="24"/>
    </row>
    <row r="420" spans="1:7" ht="15.75" hidden="1" customHeight="1">
      <c r="A420" s="29"/>
      <c r="B420" s="18"/>
      <c r="C420" s="18"/>
      <c r="D420" s="18"/>
      <c r="E420" s="18"/>
      <c r="F420" s="18"/>
      <c r="G420" s="24"/>
    </row>
    <row r="421" spans="1:7" ht="15.75" hidden="1" customHeight="1">
      <c r="A421" s="29"/>
      <c r="B421" s="18"/>
      <c r="C421" s="18"/>
      <c r="D421" s="18"/>
      <c r="E421" s="18"/>
      <c r="F421" s="18"/>
      <c r="G421" s="24"/>
    </row>
    <row r="422" spans="1:7" ht="15.75" hidden="1" customHeight="1">
      <c r="A422" s="29"/>
      <c r="B422" s="18"/>
      <c r="C422" s="18"/>
      <c r="D422" s="18"/>
      <c r="E422" s="18"/>
      <c r="F422" s="18"/>
      <c r="G422" s="24"/>
    </row>
    <row r="423" spans="1:7" ht="15.75" hidden="1" customHeight="1">
      <c r="A423" s="29"/>
      <c r="B423" s="18"/>
      <c r="C423" s="18"/>
      <c r="D423" s="18"/>
      <c r="E423" s="18"/>
      <c r="F423" s="18"/>
      <c r="G423" s="24"/>
    </row>
    <row r="424" spans="1:7" ht="15.75" hidden="1" customHeight="1">
      <c r="A424" s="29"/>
      <c r="B424" s="18"/>
      <c r="C424" s="18"/>
      <c r="D424" s="18"/>
      <c r="E424" s="18"/>
      <c r="F424" s="18"/>
      <c r="G424" s="24"/>
    </row>
    <row r="425" spans="1:7" ht="15.75" hidden="1" customHeight="1">
      <c r="A425" s="29"/>
      <c r="B425" s="18"/>
      <c r="C425" s="18"/>
      <c r="D425" s="18"/>
      <c r="E425" s="18"/>
      <c r="F425" s="18"/>
      <c r="G425" s="24"/>
    </row>
    <row r="426" spans="1:7" ht="15.75" hidden="1" customHeight="1">
      <c r="A426" s="29"/>
      <c r="B426" s="18"/>
      <c r="C426" s="18"/>
      <c r="D426" s="18"/>
      <c r="E426" s="18"/>
      <c r="F426" s="18"/>
      <c r="G426" s="24"/>
    </row>
    <row r="427" spans="1:7" ht="15.75" hidden="1" customHeight="1">
      <c r="A427" s="29"/>
      <c r="B427" s="18"/>
      <c r="C427" s="18"/>
      <c r="D427" s="18"/>
      <c r="E427" s="18"/>
      <c r="F427" s="18"/>
      <c r="G427" s="24"/>
    </row>
    <row r="428" spans="1:7" ht="15.75" hidden="1" customHeight="1">
      <c r="A428" s="29"/>
      <c r="B428" s="18"/>
      <c r="C428" s="18"/>
      <c r="D428" s="18"/>
      <c r="E428" s="18"/>
      <c r="F428" s="18"/>
      <c r="G428" s="24"/>
    </row>
    <row r="429" spans="1:7" ht="15.75" hidden="1" customHeight="1">
      <c r="A429" s="29"/>
      <c r="B429" s="18"/>
      <c r="C429" s="18"/>
      <c r="D429" s="18"/>
      <c r="E429" s="18"/>
      <c r="F429" s="18"/>
      <c r="G429" s="24"/>
    </row>
    <row r="430" spans="1:7" ht="15.75" hidden="1" customHeight="1">
      <c r="A430" s="29"/>
      <c r="B430" s="18"/>
      <c r="C430" s="18"/>
      <c r="D430" s="18"/>
      <c r="E430" s="18"/>
      <c r="F430" s="18"/>
      <c r="G430" s="24"/>
    </row>
    <row r="431" spans="1:7" ht="15.75" hidden="1" customHeight="1">
      <c r="A431" s="29"/>
      <c r="B431" s="18"/>
      <c r="C431" s="18"/>
      <c r="D431" s="18"/>
      <c r="E431" s="18"/>
      <c r="F431" s="18"/>
      <c r="G431" s="24"/>
    </row>
    <row r="432" spans="1:7" ht="15.75" hidden="1" customHeight="1">
      <c r="A432" s="29"/>
      <c r="B432" s="18"/>
      <c r="C432" s="18"/>
      <c r="D432" s="18"/>
      <c r="E432" s="18"/>
      <c r="F432" s="18"/>
      <c r="G432" s="24"/>
    </row>
    <row r="433" spans="1:7" ht="15.75" hidden="1" customHeight="1">
      <c r="A433" s="29"/>
      <c r="B433" s="18"/>
      <c r="C433" s="18"/>
      <c r="D433" s="18"/>
      <c r="E433" s="18"/>
      <c r="F433" s="18"/>
      <c r="G433" s="24"/>
    </row>
    <row r="434" spans="1:7" ht="15.75" hidden="1" customHeight="1">
      <c r="A434" s="29"/>
      <c r="B434" s="18"/>
      <c r="C434" s="18"/>
      <c r="D434" s="18"/>
      <c r="E434" s="18"/>
      <c r="F434" s="18"/>
      <c r="G434" s="24"/>
    </row>
    <row r="435" spans="1:7" ht="15.75" hidden="1" customHeight="1">
      <c r="A435" s="29"/>
      <c r="B435" s="18"/>
      <c r="C435" s="18"/>
      <c r="D435" s="18"/>
      <c r="E435" s="18"/>
      <c r="F435" s="18"/>
      <c r="G435" s="24"/>
    </row>
    <row r="436" spans="1:7" ht="15.75" hidden="1" customHeight="1">
      <c r="A436" s="29"/>
      <c r="B436" s="18"/>
      <c r="C436" s="18"/>
      <c r="D436" s="18"/>
      <c r="E436" s="18"/>
      <c r="F436" s="18"/>
      <c r="G436" s="24"/>
    </row>
    <row r="437" spans="1:7" ht="15.75" hidden="1" customHeight="1">
      <c r="A437" s="29"/>
      <c r="B437" s="18"/>
      <c r="C437" s="18"/>
      <c r="D437" s="18"/>
      <c r="E437" s="18"/>
      <c r="F437" s="18"/>
      <c r="G437" s="24"/>
    </row>
    <row r="438" spans="1:7" ht="15.75" hidden="1" customHeight="1">
      <c r="A438" s="29"/>
      <c r="B438" s="18"/>
      <c r="C438" s="18"/>
      <c r="D438" s="18"/>
      <c r="E438" s="18"/>
      <c r="F438" s="18"/>
      <c r="G438" s="24"/>
    </row>
    <row r="439" spans="1:7" ht="15.75" hidden="1" customHeight="1">
      <c r="A439" s="29"/>
      <c r="B439" s="18"/>
      <c r="C439" s="18"/>
      <c r="D439" s="18"/>
      <c r="E439" s="18"/>
      <c r="F439" s="18"/>
      <c r="G439" s="24"/>
    </row>
    <row r="440" spans="1:7" ht="15.75" hidden="1" customHeight="1">
      <c r="A440" s="29"/>
      <c r="B440" s="18"/>
      <c r="C440" s="18"/>
      <c r="D440" s="18"/>
      <c r="E440" s="18"/>
      <c r="F440" s="18"/>
      <c r="G440" s="24"/>
    </row>
    <row r="441" spans="1:7" ht="15.75" hidden="1" customHeight="1">
      <c r="A441" s="29"/>
      <c r="B441" s="18"/>
      <c r="C441" s="18"/>
      <c r="D441" s="18"/>
      <c r="E441" s="18"/>
      <c r="F441" s="18"/>
      <c r="G441" s="24"/>
    </row>
    <row r="442" spans="1:7" ht="15.75" hidden="1" customHeight="1">
      <c r="A442" s="29"/>
      <c r="B442" s="18"/>
      <c r="C442" s="18"/>
      <c r="D442" s="18"/>
      <c r="E442" s="18"/>
      <c r="F442" s="18"/>
      <c r="G442" s="24"/>
    </row>
    <row r="443" spans="1:7" ht="15.75" hidden="1" customHeight="1">
      <c r="A443" s="29"/>
      <c r="B443" s="18"/>
      <c r="C443" s="18"/>
      <c r="D443" s="18"/>
      <c r="E443" s="18"/>
      <c r="F443" s="18"/>
      <c r="G443" s="24"/>
    </row>
    <row r="444" spans="1:7" ht="15.75" hidden="1" customHeight="1">
      <c r="A444" s="29"/>
      <c r="B444" s="18"/>
      <c r="C444" s="18"/>
      <c r="D444" s="18"/>
      <c r="E444" s="18"/>
      <c r="F444" s="18"/>
      <c r="G444" s="24"/>
    </row>
    <row r="445" spans="1:7" ht="15.75" hidden="1" customHeight="1">
      <c r="A445" s="29"/>
      <c r="B445" s="18"/>
      <c r="C445" s="18"/>
      <c r="D445" s="18"/>
      <c r="E445" s="18"/>
      <c r="F445" s="18"/>
      <c r="G445" s="24"/>
    </row>
    <row r="446" spans="1:7" ht="15.75" hidden="1" customHeight="1">
      <c r="A446" s="29"/>
      <c r="B446" s="18"/>
      <c r="C446" s="18"/>
      <c r="D446" s="18"/>
      <c r="E446" s="18"/>
      <c r="F446" s="18"/>
      <c r="G446" s="24"/>
    </row>
    <row r="447" spans="1:7" ht="15.75" hidden="1" customHeight="1">
      <c r="A447" s="29"/>
      <c r="B447" s="18"/>
      <c r="C447" s="18"/>
      <c r="D447" s="18"/>
      <c r="E447" s="18"/>
      <c r="F447" s="18"/>
      <c r="G447" s="24"/>
    </row>
    <row r="448" spans="1:7" ht="15.75" hidden="1" customHeight="1">
      <c r="A448" s="29"/>
      <c r="B448" s="18"/>
      <c r="C448" s="18"/>
      <c r="D448" s="18"/>
      <c r="E448" s="18"/>
      <c r="F448" s="18"/>
      <c r="G448" s="24"/>
    </row>
    <row r="449" spans="1:7" ht="15.75" hidden="1" customHeight="1">
      <c r="A449" s="29"/>
      <c r="B449" s="18"/>
      <c r="C449" s="18"/>
      <c r="D449" s="18"/>
      <c r="E449" s="18"/>
      <c r="F449" s="18"/>
      <c r="G449" s="24"/>
    </row>
    <row r="450" spans="1:7" ht="15.75" hidden="1" customHeight="1">
      <c r="A450" s="29"/>
      <c r="B450" s="18"/>
      <c r="C450" s="18"/>
      <c r="D450" s="18"/>
      <c r="E450" s="18"/>
      <c r="F450" s="18"/>
      <c r="G450" s="24"/>
    </row>
    <row r="451" spans="1:7" ht="15.75" hidden="1" customHeight="1">
      <c r="A451" s="29"/>
      <c r="B451" s="18"/>
      <c r="C451" s="18"/>
      <c r="D451" s="18"/>
      <c r="E451" s="18"/>
      <c r="F451" s="18"/>
      <c r="G451" s="24"/>
    </row>
    <row r="452" spans="1:7" ht="15.75" hidden="1" customHeight="1">
      <c r="A452" s="29"/>
      <c r="B452" s="18"/>
      <c r="C452" s="18"/>
      <c r="D452" s="18"/>
      <c r="E452" s="18"/>
      <c r="F452" s="18"/>
      <c r="G452" s="24"/>
    </row>
    <row r="453" spans="1:7" ht="15.75" hidden="1" customHeight="1">
      <c r="A453" s="29"/>
      <c r="B453" s="18"/>
      <c r="C453" s="18"/>
      <c r="D453" s="18"/>
      <c r="E453" s="18"/>
      <c r="F453" s="18"/>
      <c r="G453" s="24"/>
    </row>
    <row r="454" spans="1:7" ht="15.75" hidden="1" customHeight="1">
      <c r="A454" s="29"/>
      <c r="B454" s="18"/>
      <c r="C454" s="18"/>
      <c r="D454" s="18"/>
      <c r="E454" s="18"/>
      <c r="F454" s="18"/>
      <c r="G454" s="24"/>
    </row>
    <row r="455" spans="1:7" ht="15.75" hidden="1" customHeight="1">
      <c r="A455" s="29"/>
      <c r="B455" s="18"/>
      <c r="C455" s="18"/>
      <c r="D455" s="18"/>
      <c r="E455" s="18"/>
      <c r="F455" s="18"/>
      <c r="G455" s="24"/>
    </row>
    <row r="456" spans="1:7" ht="15.75" hidden="1" customHeight="1">
      <c r="A456" s="29"/>
      <c r="B456" s="18"/>
      <c r="C456" s="18"/>
      <c r="D456" s="18"/>
      <c r="E456" s="18"/>
      <c r="F456" s="18"/>
      <c r="G456" s="24"/>
    </row>
    <row r="457" spans="1:7" ht="15.75" hidden="1" customHeight="1">
      <c r="A457" s="29"/>
      <c r="B457" s="18"/>
      <c r="C457" s="18"/>
      <c r="D457" s="18"/>
      <c r="E457" s="18"/>
      <c r="F457" s="18"/>
      <c r="G457" s="24"/>
    </row>
    <row r="458" spans="1:7" ht="15.75" hidden="1" customHeight="1">
      <c r="A458" s="29"/>
      <c r="B458" s="18"/>
      <c r="C458" s="18"/>
      <c r="D458" s="18"/>
      <c r="E458" s="18"/>
      <c r="F458" s="18"/>
      <c r="G458" s="24"/>
    </row>
    <row r="459" spans="1:7" ht="15.75" hidden="1" customHeight="1">
      <c r="A459" s="29"/>
      <c r="B459" s="18"/>
      <c r="C459" s="18"/>
      <c r="D459" s="18"/>
      <c r="E459" s="18"/>
      <c r="F459" s="18"/>
      <c r="G459" s="24"/>
    </row>
    <row r="460" spans="1:7" ht="15.75" hidden="1" customHeight="1">
      <c r="A460" s="29"/>
      <c r="B460" s="18"/>
      <c r="C460" s="18"/>
      <c r="D460" s="18"/>
      <c r="E460" s="18"/>
      <c r="F460" s="18"/>
      <c r="G460" s="24"/>
    </row>
    <row r="461" spans="1:7" ht="15.75" hidden="1" customHeight="1">
      <c r="A461" s="29"/>
      <c r="B461" s="18"/>
      <c r="C461" s="18"/>
      <c r="D461" s="18"/>
      <c r="E461" s="18"/>
      <c r="F461" s="18"/>
      <c r="G461" s="24"/>
    </row>
    <row r="462" spans="1:7" ht="15.75" hidden="1" customHeight="1">
      <c r="A462" s="29"/>
      <c r="B462" s="18"/>
      <c r="C462" s="18"/>
      <c r="D462" s="18"/>
      <c r="E462" s="18"/>
      <c r="F462" s="18"/>
      <c r="G462" s="24"/>
    </row>
    <row r="463" spans="1:7" ht="15.75" hidden="1" customHeight="1">
      <c r="A463" s="29"/>
      <c r="B463" s="18"/>
      <c r="C463" s="18"/>
      <c r="D463" s="18"/>
      <c r="E463" s="18"/>
      <c r="F463" s="18"/>
      <c r="G463" s="24"/>
    </row>
    <row r="464" spans="1:7" ht="15.75" hidden="1" customHeight="1">
      <c r="A464" s="29"/>
      <c r="B464" s="18"/>
      <c r="C464" s="18"/>
      <c r="D464" s="18"/>
      <c r="E464" s="18"/>
      <c r="F464" s="18"/>
      <c r="G464" s="24"/>
    </row>
    <row r="465" spans="1:7" ht="15.75" hidden="1" customHeight="1">
      <c r="A465" s="29"/>
      <c r="B465" s="18"/>
      <c r="C465" s="18"/>
      <c r="D465" s="18"/>
      <c r="E465" s="18"/>
      <c r="F465" s="18"/>
      <c r="G465" s="24"/>
    </row>
    <row r="466" spans="1:7" ht="15.75" hidden="1" customHeight="1">
      <c r="A466" s="29"/>
      <c r="B466" s="18"/>
      <c r="C466" s="18"/>
      <c r="D466" s="18"/>
      <c r="E466" s="18"/>
      <c r="F466" s="18"/>
      <c r="G466" s="24"/>
    </row>
    <row r="467" spans="1:7" ht="15.75" hidden="1" customHeight="1">
      <c r="A467" s="29"/>
      <c r="B467" s="18"/>
      <c r="C467" s="18"/>
      <c r="D467" s="18"/>
      <c r="E467" s="18"/>
      <c r="F467" s="18"/>
      <c r="G467" s="24"/>
    </row>
    <row r="468" spans="1:7" ht="15.75" hidden="1" customHeight="1">
      <c r="A468" s="29"/>
      <c r="B468" s="18"/>
      <c r="C468" s="18"/>
      <c r="D468" s="18"/>
      <c r="E468" s="18"/>
      <c r="F468" s="18"/>
      <c r="G468" s="24"/>
    </row>
    <row r="469" spans="1:7" ht="15.75" hidden="1" customHeight="1">
      <c r="A469" s="29"/>
      <c r="B469" s="18"/>
      <c r="C469" s="18"/>
      <c r="D469" s="18"/>
      <c r="E469" s="18"/>
      <c r="F469" s="18"/>
      <c r="G469" s="24"/>
    </row>
    <row r="470" spans="1:7" ht="15.75" hidden="1" customHeight="1">
      <c r="A470" s="29"/>
      <c r="B470" s="18"/>
      <c r="C470" s="18"/>
      <c r="D470" s="18"/>
      <c r="E470" s="18"/>
      <c r="F470" s="18"/>
      <c r="G470" s="24"/>
    </row>
    <row r="471" spans="1:7" ht="15.75" hidden="1" customHeight="1">
      <c r="A471" s="29"/>
      <c r="B471" s="18"/>
      <c r="C471" s="18"/>
      <c r="D471" s="18"/>
      <c r="E471" s="18"/>
      <c r="F471" s="18"/>
      <c r="G471" s="24"/>
    </row>
    <row r="472" spans="1:7" ht="15.75" hidden="1" customHeight="1">
      <c r="A472" s="29"/>
      <c r="B472" s="18"/>
      <c r="C472" s="18"/>
      <c r="D472" s="18"/>
      <c r="E472" s="18"/>
      <c r="F472" s="18"/>
      <c r="G472" s="24"/>
    </row>
    <row r="473" spans="1:7" ht="15.75" hidden="1" customHeight="1">
      <c r="A473" s="29"/>
      <c r="B473" s="18"/>
      <c r="C473" s="18"/>
      <c r="D473" s="18"/>
      <c r="E473" s="18"/>
      <c r="F473" s="18"/>
      <c r="G473" s="24"/>
    </row>
    <row r="474" spans="1:7" ht="15.75" hidden="1" customHeight="1">
      <c r="A474" s="29"/>
      <c r="B474" s="18"/>
      <c r="C474" s="18"/>
      <c r="D474" s="18"/>
      <c r="E474" s="18"/>
      <c r="F474" s="18"/>
      <c r="G474" s="24"/>
    </row>
    <row r="475" spans="1:7" ht="15.75" hidden="1" customHeight="1">
      <c r="A475" s="29"/>
      <c r="B475" s="18"/>
      <c r="C475" s="18"/>
      <c r="D475" s="18"/>
      <c r="E475" s="18"/>
      <c r="F475" s="18"/>
      <c r="G475" s="24"/>
    </row>
    <row r="476" spans="1:7" ht="15.75" hidden="1" customHeight="1">
      <c r="A476" s="29"/>
      <c r="B476" s="18"/>
      <c r="C476" s="18"/>
      <c r="D476" s="18"/>
      <c r="E476" s="18"/>
      <c r="F476" s="18"/>
      <c r="G476" s="24"/>
    </row>
    <row r="477" spans="1:7" ht="15.75" hidden="1" customHeight="1">
      <c r="A477" s="29"/>
      <c r="B477" s="18"/>
      <c r="C477" s="18"/>
      <c r="D477" s="18"/>
      <c r="E477" s="18"/>
      <c r="F477" s="18"/>
      <c r="G477" s="24"/>
    </row>
    <row r="478" spans="1:7" ht="15.75" hidden="1" customHeight="1">
      <c r="A478" s="29"/>
      <c r="B478" s="18"/>
      <c r="C478" s="18"/>
      <c r="D478" s="18"/>
      <c r="E478" s="18"/>
      <c r="F478" s="18"/>
      <c r="G478" s="24"/>
    </row>
    <row r="479" spans="1:7" ht="15.75" hidden="1" customHeight="1">
      <c r="A479" s="29"/>
      <c r="B479" s="18"/>
      <c r="C479" s="18"/>
      <c r="D479" s="18"/>
      <c r="E479" s="18"/>
      <c r="F479" s="18"/>
      <c r="G479" s="24"/>
    </row>
    <row r="480" spans="1:7" ht="15.75" hidden="1" customHeight="1">
      <c r="A480" s="29"/>
      <c r="B480" s="18"/>
      <c r="C480" s="18"/>
      <c r="D480" s="18"/>
      <c r="E480" s="18"/>
      <c r="F480" s="18"/>
      <c r="G480" s="24"/>
    </row>
    <row r="481" spans="1:7" ht="15.75" hidden="1" customHeight="1">
      <c r="A481" s="29"/>
      <c r="B481" s="18"/>
      <c r="C481" s="18"/>
      <c r="D481" s="18"/>
      <c r="E481" s="18"/>
      <c r="F481" s="18"/>
      <c r="G481" s="24"/>
    </row>
    <row r="482" spans="1:7" ht="15.75" hidden="1" customHeight="1">
      <c r="A482" s="29"/>
      <c r="B482" s="18"/>
      <c r="C482" s="18"/>
      <c r="D482" s="18"/>
      <c r="E482" s="18"/>
      <c r="F482" s="18"/>
      <c r="G482" s="24"/>
    </row>
    <row r="483" spans="1:7" ht="15.75" hidden="1" customHeight="1">
      <c r="A483" s="29"/>
      <c r="B483" s="18"/>
      <c r="C483" s="18"/>
      <c r="D483" s="18"/>
      <c r="E483" s="18"/>
      <c r="F483" s="18"/>
      <c r="G483" s="24"/>
    </row>
    <row r="484" spans="1:7" ht="15.75" hidden="1" customHeight="1">
      <c r="A484" s="29"/>
      <c r="B484" s="18"/>
      <c r="C484" s="18"/>
      <c r="D484" s="18"/>
      <c r="E484" s="18"/>
      <c r="F484" s="18"/>
      <c r="G484" s="24"/>
    </row>
    <row r="485" spans="1:7" ht="15.75" hidden="1" customHeight="1">
      <c r="A485" s="29"/>
      <c r="B485" s="18"/>
      <c r="C485" s="18"/>
      <c r="D485" s="18"/>
      <c r="E485" s="18"/>
      <c r="F485" s="18"/>
      <c r="G485" s="24"/>
    </row>
    <row r="486" spans="1:7" ht="15.75" hidden="1" customHeight="1">
      <c r="A486" s="29"/>
      <c r="B486" s="18"/>
      <c r="C486" s="18"/>
      <c r="D486" s="18"/>
      <c r="E486" s="18"/>
      <c r="F486" s="18"/>
      <c r="G486" s="24"/>
    </row>
    <row r="487" spans="1:7" ht="15.75" hidden="1" customHeight="1">
      <c r="A487" s="29"/>
      <c r="B487" s="18"/>
      <c r="C487" s="18"/>
      <c r="D487" s="18"/>
      <c r="E487" s="18"/>
      <c r="F487" s="18"/>
      <c r="G487" s="24"/>
    </row>
    <row r="488" spans="1:7" ht="15.75" hidden="1" customHeight="1">
      <c r="A488" s="29"/>
      <c r="B488" s="18"/>
      <c r="C488" s="18"/>
      <c r="D488" s="18"/>
      <c r="E488" s="18"/>
      <c r="F488" s="18"/>
      <c r="G488" s="24"/>
    </row>
    <row r="489" spans="1:7" ht="15.75" hidden="1" customHeight="1">
      <c r="A489" s="29"/>
      <c r="B489" s="18"/>
      <c r="C489" s="18"/>
      <c r="D489" s="18"/>
      <c r="E489" s="18"/>
      <c r="F489" s="18"/>
      <c r="G489" s="24"/>
    </row>
    <row r="490" spans="1:7" ht="15.75" hidden="1" customHeight="1">
      <c r="A490" s="29"/>
      <c r="B490" s="18"/>
      <c r="C490" s="18"/>
      <c r="D490" s="18"/>
      <c r="E490" s="18"/>
      <c r="F490" s="18"/>
      <c r="G490" s="24"/>
    </row>
    <row r="491" spans="1:7" ht="15.75" hidden="1" customHeight="1">
      <c r="A491" s="29"/>
      <c r="B491" s="18"/>
      <c r="C491" s="18"/>
      <c r="D491" s="18"/>
      <c r="E491" s="18"/>
      <c r="F491" s="18"/>
      <c r="G491" s="24"/>
    </row>
    <row r="492" spans="1:7" ht="15.75" hidden="1" customHeight="1">
      <c r="A492" s="29"/>
      <c r="B492" s="18"/>
      <c r="C492" s="18"/>
      <c r="D492" s="18"/>
      <c r="E492" s="18"/>
      <c r="F492" s="18"/>
      <c r="G492" s="24"/>
    </row>
    <row r="493" spans="1:7" ht="15.75" hidden="1" customHeight="1">
      <c r="A493" s="29"/>
      <c r="B493" s="18"/>
      <c r="C493" s="18"/>
      <c r="D493" s="18"/>
      <c r="E493" s="18"/>
      <c r="F493" s="18"/>
      <c r="G493" s="24"/>
    </row>
    <row r="494" spans="1:7" ht="15.75" hidden="1" customHeight="1">
      <c r="A494" s="29"/>
      <c r="B494" s="18"/>
      <c r="C494" s="18"/>
      <c r="D494" s="18"/>
      <c r="E494" s="18"/>
      <c r="F494" s="18"/>
      <c r="G494" s="24"/>
    </row>
    <row r="495" spans="1:7" ht="15.75" hidden="1" customHeight="1">
      <c r="A495" s="29"/>
      <c r="B495" s="18"/>
      <c r="C495" s="18"/>
      <c r="D495" s="18"/>
      <c r="E495" s="18"/>
      <c r="F495" s="18"/>
      <c r="G495" s="24"/>
    </row>
    <row r="496" spans="1:7" ht="15.75" hidden="1" customHeight="1">
      <c r="A496" s="29"/>
      <c r="B496" s="18"/>
      <c r="C496" s="18"/>
      <c r="D496" s="18"/>
      <c r="E496" s="18"/>
      <c r="F496" s="18"/>
      <c r="G496" s="24"/>
    </row>
    <row r="497" spans="1:7" ht="15.75" hidden="1" customHeight="1">
      <c r="A497" s="29"/>
      <c r="B497" s="18"/>
      <c r="C497" s="18"/>
      <c r="D497" s="18"/>
      <c r="E497" s="18"/>
      <c r="F497" s="18"/>
      <c r="G497" s="24"/>
    </row>
    <row r="498" spans="1:7" ht="15.75" hidden="1" customHeight="1">
      <c r="A498" s="29"/>
      <c r="B498" s="18"/>
      <c r="C498" s="18"/>
      <c r="D498" s="18"/>
      <c r="E498" s="18"/>
      <c r="F498" s="18"/>
      <c r="G498" s="24"/>
    </row>
    <row r="499" spans="1:7" ht="15.75" hidden="1" customHeight="1">
      <c r="A499" s="29"/>
      <c r="B499" s="18"/>
      <c r="C499" s="18"/>
      <c r="D499" s="18"/>
      <c r="E499" s="18"/>
      <c r="F499" s="18"/>
      <c r="G499" s="24"/>
    </row>
    <row r="500" spans="1:7" ht="15.75" hidden="1" customHeight="1">
      <c r="A500" s="29"/>
      <c r="B500" s="18"/>
      <c r="C500" s="18"/>
      <c r="D500" s="18"/>
      <c r="E500" s="18"/>
      <c r="F500" s="18"/>
      <c r="G500" s="24"/>
    </row>
    <row r="501" spans="1:7" ht="15.75" hidden="1" customHeight="1">
      <c r="A501" s="29"/>
      <c r="B501" s="18"/>
      <c r="C501" s="18"/>
      <c r="D501" s="18"/>
      <c r="E501" s="18"/>
      <c r="F501" s="18"/>
      <c r="G501" s="24"/>
    </row>
    <row r="502" spans="1:7" ht="15.75" hidden="1" customHeight="1">
      <c r="A502" s="29"/>
      <c r="B502" s="18"/>
      <c r="C502" s="18"/>
      <c r="D502" s="18"/>
      <c r="E502" s="18"/>
      <c r="F502" s="18"/>
      <c r="G502" s="24"/>
    </row>
    <row r="503" spans="1:7" ht="15.75" hidden="1" customHeight="1">
      <c r="A503" s="29"/>
      <c r="B503" s="18"/>
      <c r="C503" s="18"/>
      <c r="D503" s="18"/>
      <c r="E503" s="18"/>
      <c r="F503" s="18"/>
      <c r="G503" s="24"/>
    </row>
    <row r="504" spans="1:7" ht="15.75" hidden="1" customHeight="1">
      <c r="A504" s="29"/>
      <c r="B504" s="18"/>
      <c r="C504" s="18"/>
      <c r="D504" s="18"/>
      <c r="E504" s="18"/>
      <c r="F504" s="18"/>
      <c r="G504" s="24"/>
    </row>
    <row r="505" spans="1:7" ht="15.75" hidden="1" customHeight="1">
      <c r="A505" s="29"/>
      <c r="B505" s="18"/>
      <c r="C505" s="18"/>
      <c r="D505" s="18"/>
      <c r="E505" s="18"/>
      <c r="F505" s="18"/>
      <c r="G505" s="24"/>
    </row>
    <row r="506" spans="1:7" ht="15.75" hidden="1" customHeight="1">
      <c r="A506" s="29"/>
      <c r="B506" s="18"/>
      <c r="C506" s="18"/>
      <c r="D506" s="18"/>
      <c r="E506" s="18"/>
      <c r="F506" s="18"/>
      <c r="G506" s="24"/>
    </row>
    <row r="507" spans="1:7" ht="15.75" hidden="1" customHeight="1">
      <c r="A507" s="29"/>
      <c r="B507" s="18"/>
      <c r="C507" s="18"/>
      <c r="D507" s="18"/>
      <c r="E507" s="18"/>
      <c r="F507" s="18"/>
      <c r="G507" s="24"/>
    </row>
    <row r="508" spans="1:7" ht="15.75" hidden="1" customHeight="1">
      <c r="A508" s="29"/>
      <c r="B508" s="18"/>
      <c r="C508" s="18"/>
      <c r="D508" s="18"/>
      <c r="E508" s="18"/>
      <c r="F508" s="18"/>
      <c r="G508" s="24"/>
    </row>
    <row r="509" spans="1:7" ht="15.75" hidden="1" customHeight="1">
      <c r="A509" s="29"/>
      <c r="B509" s="18"/>
      <c r="C509" s="18"/>
      <c r="D509" s="18"/>
      <c r="E509" s="18"/>
      <c r="F509" s="18"/>
      <c r="G509" s="24"/>
    </row>
    <row r="510" spans="1:7" ht="15.75" hidden="1" customHeight="1">
      <c r="A510" s="29"/>
      <c r="B510" s="18"/>
      <c r="C510" s="18"/>
      <c r="D510" s="18"/>
      <c r="E510" s="18"/>
      <c r="F510" s="18"/>
      <c r="G510" s="24"/>
    </row>
    <row r="511" spans="1:7" ht="15.75" hidden="1" customHeight="1">
      <c r="A511" s="29"/>
      <c r="B511" s="18"/>
      <c r="C511" s="18"/>
      <c r="D511" s="18"/>
      <c r="E511" s="18"/>
      <c r="F511" s="18"/>
      <c r="G511" s="24"/>
    </row>
    <row r="512" spans="1:7" ht="15.75" hidden="1" customHeight="1">
      <c r="A512" s="29"/>
      <c r="B512" s="18"/>
      <c r="C512" s="18"/>
      <c r="D512" s="18"/>
      <c r="E512" s="18"/>
      <c r="F512" s="18"/>
      <c r="G512" s="24"/>
    </row>
    <row r="513" spans="1:7" ht="15.75" hidden="1" customHeight="1">
      <c r="A513" s="29"/>
      <c r="B513" s="18"/>
      <c r="C513" s="18"/>
      <c r="D513" s="18"/>
      <c r="E513" s="18"/>
      <c r="F513" s="18"/>
      <c r="G513" s="24"/>
    </row>
    <row r="514" spans="1:7" ht="15.75" hidden="1" customHeight="1">
      <c r="A514" s="29"/>
      <c r="B514" s="18"/>
      <c r="C514" s="18"/>
      <c r="D514" s="18"/>
      <c r="E514" s="18"/>
      <c r="F514" s="18"/>
      <c r="G514" s="24"/>
    </row>
    <row r="515" spans="1:7" ht="15.75" hidden="1" customHeight="1">
      <c r="A515" s="29"/>
      <c r="B515" s="18"/>
      <c r="C515" s="18"/>
      <c r="D515" s="18"/>
      <c r="E515" s="18"/>
      <c r="F515" s="18"/>
      <c r="G515" s="24"/>
    </row>
    <row r="516" spans="1:7" ht="15.75" hidden="1" customHeight="1">
      <c r="A516" s="29"/>
      <c r="B516" s="18"/>
      <c r="C516" s="18"/>
      <c r="D516" s="18"/>
      <c r="E516" s="18"/>
      <c r="F516" s="18"/>
      <c r="G516" s="24"/>
    </row>
    <row r="517" spans="1:7" ht="15.75" hidden="1" customHeight="1">
      <c r="A517" s="29"/>
      <c r="B517" s="18"/>
      <c r="C517" s="18"/>
      <c r="D517" s="18"/>
      <c r="E517" s="18"/>
      <c r="F517" s="18"/>
      <c r="G517" s="24"/>
    </row>
    <row r="518" spans="1:7" ht="15.75" hidden="1" customHeight="1">
      <c r="A518" s="29"/>
      <c r="B518" s="18"/>
      <c r="C518" s="18"/>
      <c r="D518" s="18"/>
      <c r="E518" s="18"/>
      <c r="F518" s="18"/>
      <c r="G518" s="24"/>
    </row>
    <row r="519" spans="1:7" ht="15.75" hidden="1" customHeight="1">
      <c r="A519" s="29"/>
      <c r="B519" s="18"/>
      <c r="C519" s="18"/>
      <c r="D519" s="18"/>
      <c r="E519" s="18"/>
      <c r="F519" s="18"/>
      <c r="G519" s="24"/>
    </row>
    <row r="520" spans="1:7" ht="15.75" hidden="1" customHeight="1">
      <c r="A520" s="29"/>
      <c r="B520" s="18"/>
      <c r="C520" s="18"/>
      <c r="D520" s="18"/>
      <c r="E520" s="18"/>
      <c r="F520" s="18"/>
      <c r="G520" s="24"/>
    </row>
    <row r="521" spans="1:7" ht="15.75" hidden="1" customHeight="1">
      <c r="A521" s="29"/>
      <c r="B521" s="18"/>
      <c r="C521" s="18"/>
      <c r="D521" s="18"/>
      <c r="E521" s="18"/>
      <c r="F521" s="18"/>
      <c r="G521" s="24"/>
    </row>
    <row r="522" spans="1:7" ht="15.75" hidden="1" customHeight="1">
      <c r="A522" s="29"/>
      <c r="B522" s="18"/>
      <c r="C522" s="18"/>
      <c r="D522" s="18"/>
      <c r="E522" s="18"/>
      <c r="F522" s="18"/>
      <c r="G522" s="24"/>
    </row>
    <row r="523" spans="1:7" ht="15.75" hidden="1" customHeight="1">
      <c r="A523" s="29"/>
      <c r="B523" s="18"/>
      <c r="C523" s="18"/>
      <c r="D523" s="18"/>
      <c r="E523" s="18"/>
      <c r="F523" s="18"/>
      <c r="G523" s="24"/>
    </row>
    <row r="524" spans="1:7" ht="15.75" hidden="1" customHeight="1">
      <c r="A524" s="29"/>
      <c r="B524" s="18"/>
      <c r="C524" s="18"/>
      <c r="D524" s="18"/>
      <c r="E524" s="18"/>
      <c r="F524" s="18"/>
      <c r="G524" s="24"/>
    </row>
    <row r="525" spans="1:7" ht="15.75" hidden="1" customHeight="1">
      <c r="A525" s="29"/>
      <c r="B525" s="18"/>
      <c r="C525" s="18"/>
      <c r="D525" s="18"/>
      <c r="E525" s="18"/>
      <c r="F525" s="18"/>
      <c r="G525" s="24"/>
    </row>
    <row r="526" spans="1:7" ht="15.75" hidden="1" customHeight="1">
      <c r="A526" s="29"/>
      <c r="B526" s="18"/>
      <c r="C526" s="18"/>
      <c r="D526" s="18"/>
      <c r="E526" s="18"/>
      <c r="F526" s="18"/>
      <c r="G526" s="24"/>
    </row>
    <row r="527" spans="1:7" ht="15.75" hidden="1" customHeight="1">
      <c r="A527" s="29"/>
      <c r="B527" s="18"/>
      <c r="C527" s="18"/>
      <c r="D527" s="18"/>
      <c r="E527" s="18"/>
      <c r="F527" s="18"/>
      <c r="G527" s="24"/>
    </row>
    <row r="528" spans="1:7" ht="15.75" hidden="1" customHeight="1">
      <c r="A528" s="29"/>
      <c r="B528" s="18"/>
      <c r="C528" s="18"/>
      <c r="D528" s="18"/>
      <c r="E528" s="18"/>
      <c r="F528" s="18"/>
      <c r="G528" s="24"/>
    </row>
    <row r="529" spans="1:7" ht="15.75" hidden="1" customHeight="1">
      <c r="A529" s="29"/>
      <c r="B529" s="18"/>
      <c r="C529" s="18"/>
      <c r="D529" s="18"/>
      <c r="E529" s="18"/>
      <c r="F529" s="18"/>
      <c r="G529" s="24"/>
    </row>
    <row r="530" spans="1:7" ht="15.75" hidden="1" customHeight="1">
      <c r="A530" s="29"/>
      <c r="B530" s="18"/>
      <c r="C530" s="18"/>
      <c r="D530" s="18"/>
      <c r="E530" s="18"/>
      <c r="F530" s="18"/>
      <c r="G530" s="24"/>
    </row>
    <row r="531" spans="1:7" ht="15.75" hidden="1" customHeight="1">
      <c r="A531" s="29"/>
      <c r="B531" s="18"/>
      <c r="C531" s="18"/>
      <c r="D531" s="18"/>
      <c r="E531" s="18"/>
      <c r="F531" s="18"/>
      <c r="G531" s="24"/>
    </row>
    <row r="532" spans="1:7" ht="15.75" hidden="1" customHeight="1">
      <c r="A532" s="29"/>
      <c r="B532" s="18"/>
      <c r="C532" s="18"/>
      <c r="D532" s="18"/>
      <c r="E532" s="18"/>
      <c r="F532" s="18"/>
      <c r="G532" s="24"/>
    </row>
    <row r="533" spans="1:7" ht="15.75" hidden="1" customHeight="1">
      <c r="A533" s="29"/>
      <c r="B533" s="18"/>
      <c r="C533" s="18"/>
      <c r="D533" s="18"/>
      <c r="E533" s="18"/>
      <c r="F533" s="18"/>
      <c r="G533" s="24"/>
    </row>
    <row r="534" spans="1:7" ht="15.75" hidden="1" customHeight="1">
      <c r="A534" s="29"/>
      <c r="B534" s="18"/>
      <c r="C534" s="18"/>
      <c r="D534" s="18"/>
      <c r="E534" s="18"/>
      <c r="F534" s="18"/>
      <c r="G534" s="24"/>
    </row>
    <row r="535" spans="1:7" ht="15.75" hidden="1" customHeight="1">
      <c r="A535" s="29"/>
      <c r="B535" s="18"/>
      <c r="C535" s="18"/>
      <c r="D535" s="18"/>
      <c r="E535" s="18"/>
      <c r="F535" s="18"/>
      <c r="G535" s="24"/>
    </row>
    <row r="536" spans="1:7" ht="15.75" hidden="1" customHeight="1">
      <c r="A536" s="29"/>
      <c r="B536" s="18"/>
      <c r="C536" s="18"/>
      <c r="D536" s="18"/>
      <c r="E536" s="18"/>
      <c r="F536" s="18"/>
      <c r="G536" s="24"/>
    </row>
    <row r="537" spans="1:7" ht="15.75" hidden="1" customHeight="1">
      <c r="A537" s="29"/>
      <c r="B537" s="18"/>
      <c r="C537" s="18"/>
      <c r="D537" s="18"/>
      <c r="E537" s="18"/>
      <c r="F537" s="18"/>
      <c r="G537" s="24"/>
    </row>
    <row r="538" spans="1:7" ht="15.75" hidden="1" customHeight="1">
      <c r="A538" s="29"/>
      <c r="B538" s="18"/>
      <c r="C538" s="18"/>
      <c r="D538" s="18"/>
      <c r="E538" s="18"/>
      <c r="F538" s="18"/>
      <c r="G538" s="24"/>
    </row>
    <row r="539" spans="1:7" ht="15.75" hidden="1" customHeight="1">
      <c r="A539" s="29"/>
      <c r="B539" s="18"/>
      <c r="C539" s="18"/>
      <c r="D539" s="18"/>
      <c r="E539" s="18"/>
      <c r="F539" s="18"/>
      <c r="G539" s="24"/>
    </row>
    <row r="540" spans="1:7" ht="15.75" hidden="1" customHeight="1">
      <c r="A540" s="29"/>
      <c r="B540" s="18"/>
      <c r="C540" s="18"/>
      <c r="D540" s="18"/>
      <c r="E540" s="18"/>
      <c r="F540" s="18"/>
      <c r="G540" s="24"/>
    </row>
    <row r="541" spans="1:7" ht="15.75" hidden="1" customHeight="1">
      <c r="A541" s="29"/>
      <c r="B541" s="18"/>
      <c r="C541" s="18"/>
      <c r="D541" s="18"/>
      <c r="E541" s="18"/>
      <c r="F541" s="18"/>
      <c r="G541" s="24"/>
    </row>
    <row r="542" spans="1:7" ht="15.75" hidden="1" customHeight="1">
      <c r="A542" s="29"/>
      <c r="B542" s="18"/>
      <c r="C542" s="18"/>
      <c r="D542" s="18"/>
      <c r="E542" s="18"/>
      <c r="F542" s="18"/>
      <c r="G542" s="24"/>
    </row>
    <row r="543" spans="1:7" ht="15.75" hidden="1" customHeight="1">
      <c r="A543" s="29"/>
      <c r="B543" s="18"/>
      <c r="C543" s="18"/>
      <c r="D543" s="18"/>
      <c r="E543" s="18"/>
      <c r="F543" s="18"/>
      <c r="G543" s="24"/>
    </row>
    <row r="544" spans="1:7" ht="15.75" hidden="1" customHeight="1">
      <c r="A544" s="29"/>
      <c r="B544" s="18"/>
      <c r="C544" s="18"/>
      <c r="D544" s="18"/>
      <c r="E544" s="18"/>
      <c r="F544" s="18"/>
      <c r="G544" s="24"/>
    </row>
    <row r="545" spans="1:7" ht="15.75" hidden="1" customHeight="1">
      <c r="A545" s="29"/>
      <c r="B545" s="18"/>
      <c r="C545" s="18"/>
      <c r="D545" s="18"/>
      <c r="E545" s="18"/>
      <c r="F545" s="18"/>
      <c r="G545" s="24"/>
    </row>
    <row r="546" spans="1:7" ht="15.75" hidden="1" customHeight="1">
      <c r="A546" s="29"/>
      <c r="B546" s="18"/>
      <c r="C546" s="18"/>
      <c r="D546" s="18"/>
      <c r="E546" s="18"/>
      <c r="F546" s="18"/>
      <c r="G546" s="24"/>
    </row>
    <row r="547" spans="1:7" ht="15.75" hidden="1" customHeight="1">
      <c r="A547" s="29"/>
      <c r="B547" s="18"/>
      <c r="C547" s="18"/>
      <c r="D547" s="18"/>
      <c r="E547" s="18"/>
      <c r="F547" s="18"/>
      <c r="G547" s="24"/>
    </row>
    <row r="548" spans="1:7" ht="15.75" hidden="1" customHeight="1">
      <c r="A548" s="29"/>
      <c r="B548" s="18"/>
      <c r="C548" s="18"/>
      <c r="D548" s="18"/>
      <c r="E548" s="18"/>
      <c r="F548" s="18"/>
      <c r="G548" s="24"/>
    </row>
    <row r="549" spans="1:7" ht="15.75" hidden="1" customHeight="1">
      <c r="A549" s="29"/>
      <c r="B549" s="18"/>
      <c r="C549" s="18"/>
      <c r="D549" s="18"/>
      <c r="E549" s="18"/>
      <c r="F549" s="18"/>
      <c r="G549" s="24"/>
    </row>
    <row r="550" spans="1:7" ht="15.75" hidden="1" customHeight="1">
      <c r="A550" s="29"/>
      <c r="B550" s="18"/>
      <c r="C550" s="18"/>
      <c r="D550" s="18"/>
      <c r="E550" s="18"/>
      <c r="F550" s="18"/>
      <c r="G550" s="24"/>
    </row>
    <row r="551" spans="1:7" ht="15.75" hidden="1" customHeight="1">
      <c r="A551" s="29"/>
      <c r="B551" s="18"/>
      <c r="C551" s="18"/>
      <c r="D551" s="18"/>
      <c r="E551" s="18"/>
      <c r="F551" s="18"/>
      <c r="G551" s="24"/>
    </row>
    <row r="552" spans="1:7" ht="15.75" hidden="1" customHeight="1">
      <c r="A552" s="29"/>
      <c r="B552" s="18"/>
      <c r="C552" s="18"/>
      <c r="D552" s="18"/>
      <c r="E552" s="18"/>
      <c r="F552" s="18"/>
      <c r="G552" s="24"/>
    </row>
    <row r="553" spans="1:7" ht="15.75" hidden="1" customHeight="1">
      <c r="A553" s="29"/>
      <c r="B553" s="18"/>
      <c r="C553" s="18"/>
      <c r="D553" s="18"/>
      <c r="E553" s="18"/>
      <c r="F553" s="18"/>
      <c r="G553" s="24"/>
    </row>
    <row r="554" spans="1:7" ht="15.75" hidden="1" customHeight="1">
      <c r="A554" s="29"/>
      <c r="B554" s="18"/>
      <c r="C554" s="18"/>
      <c r="D554" s="18"/>
      <c r="E554" s="18"/>
      <c r="F554" s="18"/>
      <c r="G554" s="24"/>
    </row>
    <row r="555" spans="1:7" ht="15.75" hidden="1" customHeight="1">
      <c r="A555" s="29"/>
      <c r="B555" s="18"/>
      <c r="C555" s="18"/>
      <c r="D555" s="18"/>
      <c r="E555" s="18"/>
      <c r="F555" s="18"/>
      <c r="G555" s="24"/>
    </row>
    <row r="556" spans="1:7" ht="15.75" hidden="1" customHeight="1">
      <c r="A556" s="29"/>
      <c r="B556" s="18"/>
      <c r="C556" s="18"/>
      <c r="D556" s="18"/>
      <c r="E556" s="18"/>
      <c r="F556" s="18"/>
      <c r="G556" s="24"/>
    </row>
    <row r="557" spans="1:7" ht="15.75" hidden="1" customHeight="1">
      <c r="A557" s="29"/>
      <c r="B557" s="18"/>
      <c r="C557" s="18"/>
      <c r="D557" s="18"/>
      <c r="E557" s="18"/>
      <c r="F557" s="18"/>
      <c r="G557" s="24"/>
    </row>
    <row r="558" spans="1:7" ht="15.75" hidden="1" customHeight="1">
      <c r="A558" s="29"/>
      <c r="B558" s="18"/>
      <c r="C558" s="18"/>
      <c r="D558" s="18"/>
      <c r="E558" s="18"/>
      <c r="F558" s="18"/>
      <c r="G558" s="24"/>
    </row>
    <row r="559" spans="1:7" ht="15.75" hidden="1" customHeight="1">
      <c r="A559" s="29"/>
      <c r="B559" s="18"/>
      <c r="C559" s="18"/>
      <c r="D559" s="18"/>
      <c r="E559" s="18"/>
      <c r="F559" s="18"/>
      <c r="G559" s="24"/>
    </row>
    <row r="560" spans="1:7" ht="15.75" hidden="1" customHeight="1">
      <c r="A560" s="29"/>
      <c r="B560" s="18"/>
      <c r="C560" s="18"/>
      <c r="D560" s="18"/>
      <c r="E560" s="18"/>
      <c r="F560" s="18"/>
      <c r="G560" s="24"/>
    </row>
    <row r="561" spans="1:7" ht="15.75" hidden="1" customHeight="1">
      <c r="A561" s="29"/>
      <c r="B561" s="18"/>
      <c r="C561" s="18"/>
      <c r="D561" s="18"/>
      <c r="E561" s="18"/>
      <c r="F561" s="18"/>
      <c r="G561" s="24"/>
    </row>
    <row r="562" spans="1:7" ht="15.75" hidden="1" customHeight="1">
      <c r="A562" s="29"/>
      <c r="B562" s="18"/>
      <c r="C562" s="18"/>
      <c r="D562" s="18"/>
      <c r="E562" s="18"/>
      <c r="F562" s="18"/>
      <c r="G562" s="24"/>
    </row>
    <row r="563" spans="1:7" ht="15.75" hidden="1" customHeight="1">
      <c r="A563" s="29"/>
      <c r="B563" s="18"/>
      <c r="C563" s="18"/>
      <c r="D563" s="18"/>
      <c r="E563" s="18"/>
      <c r="F563" s="18"/>
      <c r="G563" s="24"/>
    </row>
    <row r="564" spans="1:7" ht="15.75" hidden="1" customHeight="1">
      <c r="A564" s="29"/>
      <c r="B564" s="18"/>
      <c r="C564" s="18"/>
      <c r="D564" s="18"/>
      <c r="E564" s="18"/>
      <c r="F564" s="18"/>
      <c r="G564" s="24"/>
    </row>
    <row r="565" spans="1:7" ht="15.75" hidden="1" customHeight="1">
      <c r="A565" s="29"/>
      <c r="B565" s="18"/>
      <c r="C565" s="18"/>
      <c r="D565" s="18"/>
      <c r="E565" s="18"/>
      <c r="F565" s="18"/>
      <c r="G565" s="24"/>
    </row>
    <row r="566" spans="1:7" ht="15.75" hidden="1" customHeight="1">
      <c r="A566" s="29"/>
      <c r="B566" s="18"/>
      <c r="C566" s="18"/>
      <c r="D566" s="18"/>
      <c r="E566" s="18"/>
      <c r="F566" s="18"/>
      <c r="G566" s="24"/>
    </row>
    <row r="567" spans="1:7" ht="15.75" hidden="1" customHeight="1">
      <c r="A567" s="29"/>
      <c r="B567" s="18"/>
      <c r="C567" s="18"/>
      <c r="D567" s="18"/>
      <c r="E567" s="18"/>
      <c r="F567" s="18"/>
      <c r="G567" s="24"/>
    </row>
    <row r="568" spans="1:7" ht="15.75" hidden="1" customHeight="1">
      <c r="A568" s="29"/>
      <c r="B568" s="18"/>
      <c r="C568" s="18"/>
      <c r="D568" s="18"/>
      <c r="E568" s="18"/>
      <c r="F568" s="18"/>
      <c r="G568" s="24"/>
    </row>
    <row r="569" spans="1:7" ht="15.75" hidden="1" customHeight="1">
      <c r="A569" s="29"/>
      <c r="B569" s="18"/>
      <c r="C569" s="18"/>
      <c r="D569" s="18"/>
      <c r="E569" s="18"/>
      <c r="F569" s="18"/>
      <c r="G569" s="24"/>
    </row>
    <row r="570" spans="1:7" ht="15.75" hidden="1" customHeight="1">
      <c r="A570" s="29"/>
      <c r="B570" s="18"/>
      <c r="C570" s="18"/>
      <c r="D570" s="18"/>
      <c r="E570" s="18"/>
      <c r="F570" s="18"/>
      <c r="G570" s="24"/>
    </row>
    <row r="571" spans="1:7" ht="15.75" hidden="1" customHeight="1">
      <c r="A571" s="29"/>
      <c r="B571" s="18"/>
      <c r="C571" s="18"/>
      <c r="D571" s="18"/>
      <c r="E571" s="18"/>
      <c r="F571" s="18"/>
      <c r="G571" s="24"/>
    </row>
    <row r="572" spans="1:7" ht="15.75" hidden="1" customHeight="1">
      <c r="A572" s="29"/>
      <c r="B572" s="18"/>
      <c r="C572" s="18"/>
      <c r="D572" s="18"/>
      <c r="E572" s="18"/>
      <c r="F572" s="18"/>
      <c r="G572" s="24"/>
    </row>
    <row r="573" spans="1:7" ht="15.75" hidden="1" customHeight="1">
      <c r="A573" s="29"/>
      <c r="B573" s="18"/>
      <c r="C573" s="18"/>
      <c r="D573" s="18"/>
      <c r="E573" s="18"/>
      <c r="F573" s="18"/>
      <c r="G573" s="24"/>
    </row>
    <row r="574" spans="1:7" ht="15.75" hidden="1" customHeight="1">
      <c r="A574" s="29"/>
      <c r="B574" s="18"/>
      <c r="C574" s="18"/>
      <c r="D574" s="18"/>
      <c r="E574" s="18"/>
      <c r="F574" s="18"/>
      <c r="G574" s="24"/>
    </row>
    <row r="575" spans="1:7" ht="15.75" hidden="1" customHeight="1">
      <c r="A575" s="29"/>
      <c r="B575" s="18"/>
      <c r="C575" s="18"/>
      <c r="D575" s="18"/>
      <c r="E575" s="18"/>
      <c r="F575" s="18"/>
      <c r="G575" s="24"/>
    </row>
    <row r="576" spans="1:7" ht="15.75" hidden="1" customHeight="1">
      <c r="A576" s="29"/>
      <c r="B576" s="18"/>
      <c r="C576" s="18"/>
      <c r="D576" s="18"/>
      <c r="E576" s="18"/>
      <c r="F576" s="18"/>
      <c r="G576" s="24"/>
    </row>
    <row r="577" spans="1:7" ht="15.75" hidden="1" customHeight="1">
      <c r="A577" s="29"/>
      <c r="B577" s="18"/>
      <c r="C577" s="18"/>
      <c r="D577" s="18"/>
      <c r="E577" s="18"/>
      <c r="F577" s="18"/>
      <c r="G577" s="24"/>
    </row>
    <row r="578" spans="1:7" ht="15.75" hidden="1" customHeight="1">
      <c r="A578" s="29"/>
      <c r="B578" s="18"/>
      <c r="C578" s="18"/>
      <c r="D578" s="18"/>
      <c r="E578" s="18"/>
      <c r="F578" s="18"/>
      <c r="G578" s="24"/>
    </row>
    <row r="579" spans="1:7" ht="15.75" hidden="1" customHeight="1">
      <c r="A579" s="29"/>
      <c r="B579" s="18"/>
      <c r="C579" s="18"/>
      <c r="D579" s="18"/>
      <c r="E579" s="18"/>
      <c r="F579" s="18"/>
      <c r="G579" s="24"/>
    </row>
    <row r="580" spans="1:7" ht="15.75" hidden="1" customHeight="1">
      <c r="A580" s="29"/>
      <c r="B580" s="18"/>
      <c r="C580" s="18"/>
      <c r="D580" s="18"/>
      <c r="E580" s="18"/>
      <c r="F580" s="18"/>
      <c r="G580" s="24"/>
    </row>
    <row r="581" spans="1:7" ht="15.75" hidden="1" customHeight="1">
      <c r="A581" s="29"/>
      <c r="B581" s="18"/>
      <c r="C581" s="18"/>
      <c r="D581" s="18"/>
      <c r="E581" s="18"/>
      <c r="F581" s="18"/>
      <c r="G581" s="24"/>
    </row>
    <row r="582" spans="1:7" ht="15.75" hidden="1" customHeight="1">
      <c r="A582" s="29"/>
      <c r="B582" s="18"/>
      <c r="C582" s="18"/>
      <c r="D582" s="18"/>
      <c r="E582" s="18"/>
      <c r="F582" s="18"/>
      <c r="G582" s="24"/>
    </row>
    <row r="583" spans="1:7" ht="15.75" hidden="1" customHeight="1">
      <c r="A583" s="29"/>
      <c r="B583" s="18"/>
      <c r="C583" s="18"/>
      <c r="D583" s="18"/>
      <c r="E583" s="18"/>
      <c r="F583" s="18"/>
      <c r="G583" s="24"/>
    </row>
    <row r="584" spans="1:7" ht="15.75" hidden="1" customHeight="1">
      <c r="A584" s="29"/>
      <c r="B584" s="18"/>
      <c r="C584" s="18"/>
      <c r="D584" s="18"/>
      <c r="E584" s="18"/>
      <c r="F584" s="18"/>
      <c r="G584" s="24"/>
    </row>
    <row r="585" spans="1:7" ht="15.75" hidden="1" customHeight="1">
      <c r="A585" s="29"/>
      <c r="B585" s="18"/>
      <c r="C585" s="18"/>
      <c r="D585" s="18"/>
      <c r="E585" s="18"/>
      <c r="F585" s="18"/>
      <c r="G585" s="24"/>
    </row>
    <row r="586" spans="1:7" ht="15.75" hidden="1" customHeight="1">
      <c r="A586" s="29"/>
      <c r="B586" s="18"/>
      <c r="C586" s="18"/>
      <c r="D586" s="18"/>
      <c r="E586" s="18"/>
      <c r="F586" s="18"/>
      <c r="G586" s="24"/>
    </row>
    <row r="587" spans="1:7" ht="15.75" hidden="1" customHeight="1">
      <c r="A587" s="29"/>
      <c r="B587" s="18"/>
      <c r="C587" s="18"/>
      <c r="D587" s="18"/>
      <c r="E587" s="18"/>
      <c r="F587" s="18"/>
      <c r="G587" s="24"/>
    </row>
    <row r="588" spans="1:7" ht="15.75" hidden="1" customHeight="1">
      <c r="A588" s="29"/>
      <c r="B588" s="18"/>
      <c r="C588" s="18"/>
      <c r="D588" s="18"/>
      <c r="E588" s="18"/>
      <c r="F588" s="18"/>
      <c r="G588" s="24"/>
    </row>
    <row r="589" spans="1:7" ht="15.75" hidden="1" customHeight="1">
      <c r="A589" s="29"/>
      <c r="B589" s="18"/>
      <c r="C589" s="18"/>
      <c r="D589" s="18"/>
      <c r="E589" s="18"/>
      <c r="F589" s="18"/>
      <c r="G589" s="24"/>
    </row>
    <row r="590" spans="1:7" ht="15.75" hidden="1" customHeight="1">
      <c r="A590" s="29"/>
      <c r="B590" s="18"/>
      <c r="C590" s="18"/>
      <c r="D590" s="18"/>
      <c r="E590" s="18"/>
      <c r="F590" s="18"/>
      <c r="G590" s="24"/>
    </row>
    <row r="591" spans="1:7" ht="15.75" hidden="1" customHeight="1">
      <c r="A591" s="29"/>
      <c r="B591" s="18"/>
      <c r="C591" s="18"/>
      <c r="D591" s="18"/>
      <c r="E591" s="18"/>
      <c r="F591" s="18"/>
      <c r="G591" s="24"/>
    </row>
    <row r="592" spans="1:7" ht="15.75" hidden="1" customHeight="1">
      <c r="A592" s="29"/>
      <c r="B592" s="18"/>
      <c r="C592" s="18"/>
      <c r="D592" s="18"/>
      <c r="E592" s="18"/>
      <c r="F592" s="18"/>
      <c r="G592" s="24"/>
    </row>
    <row r="593" spans="1:7" ht="15.75" hidden="1" customHeight="1">
      <c r="A593" s="29"/>
      <c r="B593" s="18"/>
      <c r="C593" s="18"/>
      <c r="D593" s="18"/>
      <c r="E593" s="18"/>
      <c r="F593" s="18"/>
      <c r="G593" s="24"/>
    </row>
    <row r="594" spans="1:7" ht="15.75" hidden="1" customHeight="1">
      <c r="A594" s="29"/>
      <c r="B594" s="18"/>
      <c r="C594" s="18"/>
      <c r="D594" s="18"/>
      <c r="E594" s="18"/>
      <c r="F594" s="18"/>
      <c r="G594" s="24"/>
    </row>
    <row r="595" spans="1:7" ht="15.75" hidden="1" customHeight="1">
      <c r="A595" s="29"/>
      <c r="B595" s="18"/>
      <c r="C595" s="18"/>
      <c r="D595" s="18"/>
      <c r="E595" s="18"/>
      <c r="F595" s="18"/>
      <c r="G595" s="24"/>
    </row>
    <row r="596" spans="1:7" ht="15.75" hidden="1" customHeight="1">
      <c r="A596" s="29"/>
      <c r="B596" s="18"/>
      <c r="C596" s="18"/>
      <c r="D596" s="18"/>
      <c r="E596" s="18"/>
      <c r="F596" s="18"/>
      <c r="G596" s="24"/>
    </row>
    <row r="597" spans="1:7" ht="15.75" hidden="1" customHeight="1">
      <c r="A597" s="29"/>
      <c r="B597" s="18"/>
      <c r="C597" s="18"/>
      <c r="D597" s="18"/>
      <c r="E597" s="18"/>
      <c r="F597" s="18"/>
      <c r="G597" s="24"/>
    </row>
    <row r="598" spans="1:7" ht="15.75" hidden="1" customHeight="1">
      <c r="A598" s="29"/>
      <c r="B598" s="18"/>
      <c r="C598" s="18"/>
      <c r="D598" s="18"/>
      <c r="E598" s="18"/>
      <c r="F598" s="18"/>
      <c r="G598" s="24"/>
    </row>
    <row r="599" spans="1:7" ht="15.75" hidden="1" customHeight="1">
      <c r="A599" s="29"/>
      <c r="B599" s="18"/>
      <c r="C599" s="18"/>
      <c r="D599" s="18"/>
      <c r="E599" s="18"/>
      <c r="F599" s="18"/>
      <c r="G599" s="24"/>
    </row>
    <row r="600" spans="1:7" ht="15.75" hidden="1" customHeight="1">
      <c r="A600" s="29"/>
      <c r="B600" s="18"/>
      <c r="C600" s="18"/>
      <c r="D600" s="18"/>
      <c r="E600" s="18"/>
      <c r="F600" s="18"/>
      <c r="G600" s="24"/>
    </row>
    <row r="601" spans="1:7" ht="15.75" hidden="1" customHeight="1">
      <c r="A601" s="29"/>
      <c r="B601" s="18"/>
      <c r="C601" s="18"/>
      <c r="D601" s="18"/>
      <c r="E601" s="18"/>
      <c r="F601" s="18"/>
      <c r="G601" s="24"/>
    </row>
    <row r="602" spans="1:7" ht="15.75" hidden="1" customHeight="1">
      <c r="A602" s="29"/>
      <c r="B602" s="18"/>
      <c r="C602" s="18"/>
      <c r="D602" s="18"/>
      <c r="E602" s="18"/>
      <c r="F602" s="18"/>
      <c r="G602" s="24"/>
    </row>
    <row r="603" spans="1:7" ht="15.75" hidden="1" customHeight="1">
      <c r="A603" s="29"/>
      <c r="B603" s="18"/>
      <c r="C603" s="18"/>
      <c r="D603" s="18"/>
      <c r="E603" s="18"/>
      <c r="F603" s="18"/>
      <c r="G603" s="24"/>
    </row>
    <row r="604" spans="1:7" ht="15.75" hidden="1" customHeight="1">
      <c r="A604" s="29"/>
      <c r="B604" s="18"/>
      <c r="C604" s="18"/>
      <c r="D604" s="18"/>
      <c r="E604" s="18"/>
      <c r="F604" s="18"/>
      <c r="G604" s="24"/>
    </row>
    <row r="605" spans="1:7" ht="15.75" hidden="1" customHeight="1">
      <c r="A605" s="29"/>
      <c r="B605" s="18"/>
      <c r="C605" s="18"/>
      <c r="D605" s="18"/>
      <c r="E605" s="18"/>
      <c r="F605" s="18"/>
      <c r="G605" s="24"/>
    </row>
    <row r="606" spans="1:7" ht="15.75" hidden="1" customHeight="1">
      <c r="A606" s="29"/>
      <c r="B606" s="18"/>
      <c r="C606" s="18"/>
      <c r="D606" s="18"/>
      <c r="E606" s="18"/>
      <c r="F606" s="18"/>
      <c r="G606" s="24"/>
    </row>
    <row r="607" spans="1:7" ht="15.75" hidden="1" customHeight="1">
      <c r="A607" s="29"/>
      <c r="B607" s="18"/>
      <c r="C607" s="18"/>
      <c r="D607" s="18"/>
      <c r="E607" s="18"/>
      <c r="F607" s="18"/>
      <c r="G607" s="24"/>
    </row>
    <row r="608" spans="1:7" ht="15.75" hidden="1" customHeight="1">
      <c r="A608" s="29"/>
      <c r="B608" s="18"/>
      <c r="C608" s="18"/>
      <c r="D608" s="18"/>
      <c r="E608" s="18"/>
      <c r="F608" s="18"/>
      <c r="G608" s="24"/>
    </row>
    <row r="609" spans="1:7" ht="15.75" hidden="1" customHeight="1">
      <c r="A609" s="29"/>
      <c r="B609" s="18"/>
      <c r="C609" s="18"/>
      <c r="D609" s="18"/>
      <c r="E609" s="18"/>
      <c r="F609" s="18"/>
      <c r="G609" s="24"/>
    </row>
    <row r="610" spans="1:7" ht="15.75" hidden="1" customHeight="1">
      <c r="A610" s="29"/>
      <c r="B610" s="18"/>
      <c r="C610" s="18"/>
      <c r="D610" s="18"/>
      <c r="E610" s="18"/>
      <c r="F610" s="18"/>
      <c r="G610" s="24"/>
    </row>
    <row r="611" spans="1:7" ht="15.75" hidden="1" customHeight="1">
      <c r="A611" s="29"/>
      <c r="B611" s="18"/>
      <c r="C611" s="18"/>
      <c r="D611" s="18"/>
      <c r="E611" s="18"/>
      <c r="F611" s="18"/>
      <c r="G611" s="24"/>
    </row>
    <row r="612" spans="1:7" ht="15.75" hidden="1" customHeight="1">
      <c r="A612" s="29"/>
      <c r="B612" s="18"/>
      <c r="C612" s="18"/>
      <c r="D612" s="18"/>
      <c r="E612" s="18"/>
      <c r="F612" s="18"/>
      <c r="G612" s="24"/>
    </row>
    <row r="613" spans="1:7" ht="15.75" hidden="1" customHeight="1">
      <c r="A613" s="29"/>
      <c r="B613" s="18"/>
      <c r="C613" s="18"/>
      <c r="D613" s="18"/>
      <c r="E613" s="18"/>
      <c r="F613" s="18"/>
      <c r="G613" s="24"/>
    </row>
    <row r="614" spans="1:7" ht="15.75" hidden="1" customHeight="1">
      <c r="A614" s="29"/>
      <c r="B614" s="18"/>
      <c r="C614" s="18"/>
      <c r="D614" s="18"/>
      <c r="E614" s="18"/>
      <c r="F614" s="18"/>
      <c r="G614" s="24"/>
    </row>
    <row r="615" spans="1:7" ht="15.75" hidden="1" customHeight="1">
      <c r="A615" s="29"/>
      <c r="B615" s="18"/>
      <c r="C615" s="18"/>
      <c r="D615" s="18"/>
      <c r="E615" s="18"/>
      <c r="F615" s="18"/>
      <c r="G615" s="24"/>
    </row>
    <row r="616" spans="1:7" ht="15.75" hidden="1" customHeight="1">
      <c r="A616" s="29"/>
      <c r="B616" s="18"/>
      <c r="C616" s="18"/>
      <c r="D616" s="18"/>
      <c r="E616" s="18"/>
      <c r="F616" s="18"/>
      <c r="G616" s="24"/>
    </row>
    <row r="617" spans="1:7" ht="15.75" hidden="1" customHeight="1">
      <c r="A617" s="29"/>
      <c r="B617" s="18"/>
      <c r="C617" s="18"/>
      <c r="D617" s="18"/>
      <c r="E617" s="18"/>
      <c r="F617" s="18"/>
      <c r="G617" s="24"/>
    </row>
    <row r="618" spans="1:7" ht="15.75" hidden="1" customHeight="1">
      <c r="A618" s="29"/>
      <c r="B618" s="18"/>
      <c r="C618" s="18"/>
      <c r="D618" s="18"/>
      <c r="E618" s="18"/>
      <c r="F618" s="18"/>
      <c r="G618" s="24"/>
    </row>
    <row r="619" spans="1:7" ht="15.75" hidden="1" customHeight="1">
      <c r="A619" s="29"/>
      <c r="B619" s="18"/>
      <c r="C619" s="18"/>
      <c r="D619" s="18"/>
      <c r="E619" s="18"/>
      <c r="F619" s="18"/>
      <c r="G619" s="24"/>
    </row>
    <row r="620" spans="1:7" ht="15.75" hidden="1" customHeight="1">
      <c r="A620" s="29"/>
      <c r="B620" s="18"/>
      <c r="C620" s="18"/>
      <c r="D620" s="18"/>
      <c r="E620" s="18"/>
      <c r="F620" s="18"/>
      <c r="G620" s="24"/>
    </row>
    <row r="621" spans="1:7" ht="15.75" hidden="1" customHeight="1">
      <c r="A621" s="29"/>
      <c r="B621" s="18"/>
      <c r="C621" s="18"/>
      <c r="D621" s="18"/>
      <c r="E621" s="18"/>
      <c r="F621" s="18"/>
      <c r="G621" s="24"/>
    </row>
    <row r="622" spans="1:7" ht="15.75" hidden="1" customHeight="1">
      <c r="A622" s="29"/>
      <c r="B622" s="18"/>
      <c r="C622" s="18"/>
      <c r="D622" s="18"/>
      <c r="E622" s="18"/>
      <c r="F622" s="18"/>
      <c r="G622" s="24"/>
    </row>
    <row r="623" spans="1:7" ht="15.75" hidden="1" customHeight="1">
      <c r="A623" s="29"/>
      <c r="B623" s="18"/>
      <c r="C623" s="18"/>
      <c r="D623" s="18"/>
      <c r="E623" s="18"/>
      <c r="F623" s="18"/>
      <c r="G623" s="24"/>
    </row>
    <row r="624" spans="1:7" ht="15.75" hidden="1" customHeight="1">
      <c r="A624" s="29"/>
      <c r="B624" s="18"/>
      <c r="C624" s="18"/>
      <c r="D624" s="18"/>
      <c r="E624" s="18"/>
      <c r="F624" s="18"/>
      <c r="G624" s="24"/>
    </row>
    <row r="625" spans="1:7" ht="15.75" hidden="1" customHeight="1">
      <c r="A625" s="29"/>
      <c r="B625" s="18"/>
      <c r="C625" s="18"/>
      <c r="D625" s="18"/>
      <c r="E625" s="18"/>
      <c r="F625" s="18"/>
      <c r="G625" s="24"/>
    </row>
    <row r="626" spans="1:7" ht="15.75" hidden="1" customHeight="1">
      <c r="A626" s="29"/>
      <c r="B626" s="18"/>
      <c r="C626" s="18"/>
      <c r="D626" s="18"/>
      <c r="E626" s="18"/>
      <c r="F626" s="18"/>
      <c r="G626" s="24"/>
    </row>
    <row r="627" spans="1:7" ht="15.75" hidden="1" customHeight="1">
      <c r="A627" s="29"/>
      <c r="B627" s="18"/>
      <c r="C627" s="18"/>
      <c r="D627" s="18"/>
      <c r="E627" s="18"/>
      <c r="F627" s="18"/>
      <c r="G627" s="24"/>
    </row>
    <row r="628" spans="1:7" ht="15.75" hidden="1" customHeight="1">
      <c r="A628" s="29"/>
      <c r="B628" s="18"/>
      <c r="C628" s="18"/>
      <c r="D628" s="18"/>
      <c r="E628" s="18"/>
      <c r="F628" s="18"/>
      <c r="G628" s="24"/>
    </row>
    <row r="629" spans="1:7" ht="15.75" hidden="1" customHeight="1">
      <c r="A629" s="29"/>
      <c r="B629" s="18"/>
      <c r="C629" s="18"/>
      <c r="D629" s="18"/>
      <c r="E629" s="18"/>
      <c r="F629" s="18"/>
      <c r="G629" s="24"/>
    </row>
    <row r="630" spans="1:7" ht="15.75" hidden="1" customHeight="1">
      <c r="A630" s="29"/>
      <c r="B630" s="18"/>
      <c r="C630" s="18"/>
      <c r="D630" s="18"/>
      <c r="E630" s="18"/>
      <c r="F630" s="18"/>
      <c r="G630" s="24"/>
    </row>
    <row r="631" spans="1:7" ht="15.75" hidden="1" customHeight="1">
      <c r="A631" s="29"/>
      <c r="B631" s="18"/>
      <c r="C631" s="18"/>
      <c r="D631" s="18"/>
      <c r="E631" s="18"/>
      <c r="F631" s="18"/>
      <c r="G631" s="24"/>
    </row>
    <row r="632" spans="1:7" ht="15.75" hidden="1" customHeight="1">
      <c r="A632" s="29"/>
      <c r="B632" s="18"/>
      <c r="C632" s="18"/>
      <c r="D632" s="18"/>
      <c r="E632" s="18"/>
      <c r="F632" s="18"/>
      <c r="G632" s="24"/>
    </row>
    <row r="633" spans="1:7" ht="15.75" hidden="1" customHeight="1">
      <c r="A633" s="29"/>
      <c r="B633" s="18"/>
      <c r="C633" s="18"/>
      <c r="D633" s="18"/>
      <c r="E633" s="18"/>
      <c r="F633" s="18"/>
      <c r="G633" s="24"/>
    </row>
    <row r="634" spans="1:7" ht="15.75" hidden="1" customHeight="1">
      <c r="A634" s="29"/>
      <c r="B634" s="18"/>
      <c r="C634" s="18"/>
      <c r="D634" s="18"/>
      <c r="E634" s="18"/>
      <c r="F634" s="18"/>
      <c r="G634" s="24"/>
    </row>
    <row r="635" spans="1:7" ht="15.75" hidden="1" customHeight="1">
      <c r="A635" s="29"/>
      <c r="B635" s="18"/>
      <c r="C635" s="18"/>
      <c r="D635" s="18"/>
      <c r="E635" s="18"/>
      <c r="F635" s="18"/>
      <c r="G635" s="24"/>
    </row>
    <row r="636" spans="1:7" ht="15.75" hidden="1" customHeight="1">
      <c r="A636" s="29"/>
      <c r="B636" s="18"/>
      <c r="C636" s="18"/>
      <c r="D636" s="18"/>
      <c r="E636" s="18"/>
      <c r="F636" s="18"/>
      <c r="G636" s="24"/>
    </row>
    <row r="637" spans="1:7" ht="15.75" hidden="1" customHeight="1">
      <c r="A637" s="29"/>
      <c r="B637" s="18"/>
      <c r="C637" s="18"/>
      <c r="D637" s="18"/>
      <c r="E637" s="18"/>
      <c r="F637" s="18"/>
      <c r="G637" s="24"/>
    </row>
    <row r="638" spans="1:7" ht="15.75" hidden="1" customHeight="1">
      <c r="A638" s="29"/>
      <c r="B638" s="18"/>
      <c r="C638" s="18"/>
      <c r="D638" s="18"/>
      <c r="E638" s="18"/>
      <c r="F638" s="18"/>
      <c r="G638" s="24"/>
    </row>
    <row r="639" spans="1:7" ht="15.75" hidden="1" customHeight="1">
      <c r="A639" s="29"/>
      <c r="B639" s="18"/>
      <c r="C639" s="18"/>
      <c r="D639" s="18"/>
      <c r="E639" s="18"/>
      <c r="F639" s="18"/>
      <c r="G639" s="24"/>
    </row>
    <row r="640" spans="1:7" ht="15.75" hidden="1" customHeight="1">
      <c r="A640" s="29"/>
      <c r="B640" s="18"/>
      <c r="C640" s="18"/>
      <c r="D640" s="18"/>
      <c r="E640" s="18"/>
      <c r="F640" s="18"/>
      <c r="G640" s="24"/>
    </row>
    <row r="641" spans="1:7" ht="15.75" hidden="1" customHeight="1">
      <c r="A641" s="29"/>
      <c r="B641" s="18"/>
      <c r="C641" s="18"/>
      <c r="D641" s="18"/>
      <c r="E641" s="18"/>
      <c r="F641" s="18"/>
      <c r="G641" s="24"/>
    </row>
    <row r="642" spans="1:7" ht="15.75" hidden="1" customHeight="1">
      <c r="A642" s="29"/>
      <c r="B642" s="18"/>
      <c r="C642" s="18"/>
      <c r="D642" s="18"/>
      <c r="E642" s="18"/>
      <c r="F642" s="18"/>
      <c r="G642" s="24"/>
    </row>
    <row r="643" spans="1:7" ht="15.75" hidden="1" customHeight="1">
      <c r="A643" s="29"/>
      <c r="B643" s="18"/>
      <c r="C643" s="18"/>
      <c r="D643" s="18"/>
      <c r="E643" s="18"/>
      <c r="F643" s="18"/>
      <c r="G643" s="24"/>
    </row>
    <row r="644" spans="1:7" ht="15.75" hidden="1" customHeight="1">
      <c r="A644" s="29"/>
      <c r="B644" s="18"/>
      <c r="C644" s="18"/>
      <c r="D644" s="18"/>
      <c r="E644" s="18"/>
      <c r="F644" s="18"/>
      <c r="G644" s="24"/>
    </row>
    <row r="645" spans="1:7" ht="15.75" hidden="1" customHeight="1">
      <c r="A645" s="29"/>
      <c r="B645" s="18"/>
      <c r="C645" s="18"/>
      <c r="D645" s="18"/>
      <c r="E645" s="18"/>
      <c r="F645" s="18"/>
      <c r="G645" s="24"/>
    </row>
    <row r="646" spans="1:7" ht="15.75" hidden="1" customHeight="1">
      <c r="A646" s="29"/>
      <c r="B646" s="18"/>
      <c r="C646" s="18"/>
      <c r="D646" s="18"/>
      <c r="E646" s="18"/>
      <c r="F646" s="18"/>
      <c r="G646" s="24"/>
    </row>
    <row r="647" spans="1:7" ht="15.75" hidden="1" customHeight="1">
      <c r="A647" s="29"/>
      <c r="B647" s="18"/>
      <c r="C647" s="18"/>
      <c r="D647" s="18"/>
      <c r="E647" s="18"/>
      <c r="F647" s="18"/>
      <c r="G647" s="24"/>
    </row>
    <row r="648" spans="1:7" ht="15.75" hidden="1" customHeight="1">
      <c r="A648" s="29"/>
      <c r="B648" s="18"/>
      <c r="C648" s="18"/>
      <c r="D648" s="18"/>
      <c r="E648" s="18"/>
      <c r="F648" s="18"/>
      <c r="G648" s="24"/>
    </row>
    <row r="649" spans="1:7" ht="15.75" hidden="1" customHeight="1">
      <c r="A649" s="29"/>
      <c r="B649" s="18"/>
      <c r="C649" s="18"/>
      <c r="D649" s="18"/>
      <c r="E649" s="18"/>
      <c r="F649" s="18"/>
      <c r="G649" s="24"/>
    </row>
    <row r="650" spans="1:7" ht="15.75" hidden="1" customHeight="1">
      <c r="A650" s="29"/>
      <c r="B650" s="18"/>
      <c r="C650" s="18"/>
      <c r="D650" s="18"/>
      <c r="E650" s="18"/>
      <c r="F650" s="18"/>
      <c r="G650" s="24"/>
    </row>
    <row r="651" spans="1:7" ht="15.75" hidden="1" customHeight="1">
      <c r="A651" s="29"/>
      <c r="B651" s="18"/>
      <c r="C651" s="18"/>
      <c r="D651" s="18"/>
      <c r="E651" s="18"/>
      <c r="F651" s="18"/>
      <c r="G651" s="24"/>
    </row>
    <row r="652" spans="1:7" ht="15.75" hidden="1" customHeight="1">
      <c r="A652" s="29"/>
      <c r="B652" s="18"/>
      <c r="C652" s="18"/>
      <c r="D652" s="18"/>
      <c r="E652" s="18"/>
      <c r="F652" s="18"/>
      <c r="G652" s="24"/>
    </row>
    <row r="653" spans="1:7" ht="15.75" hidden="1" customHeight="1">
      <c r="A653" s="29"/>
      <c r="B653" s="18"/>
      <c r="C653" s="18"/>
      <c r="D653" s="18"/>
      <c r="E653" s="18"/>
      <c r="F653" s="18"/>
      <c r="G653" s="24"/>
    </row>
    <row r="654" spans="1:7" ht="15.75" hidden="1" customHeight="1">
      <c r="A654" s="29"/>
      <c r="B654" s="18"/>
      <c r="C654" s="18"/>
      <c r="D654" s="18"/>
      <c r="E654" s="18"/>
      <c r="F654" s="18"/>
      <c r="G654" s="24"/>
    </row>
    <row r="655" spans="1:7" ht="15.75" hidden="1" customHeight="1">
      <c r="A655" s="29"/>
      <c r="B655" s="18"/>
      <c r="C655" s="18"/>
      <c r="D655" s="18"/>
      <c r="E655" s="18"/>
      <c r="F655" s="18"/>
      <c r="G655" s="24"/>
    </row>
    <row r="656" spans="1:7" ht="15.75" hidden="1" customHeight="1">
      <c r="A656" s="29"/>
      <c r="B656" s="18"/>
      <c r="C656" s="18"/>
      <c r="D656" s="18"/>
      <c r="E656" s="18"/>
      <c r="F656" s="18"/>
      <c r="G656" s="24"/>
    </row>
    <row r="657" spans="1:7" ht="15.75" hidden="1" customHeight="1">
      <c r="A657" s="29"/>
      <c r="B657" s="18"/>
      <c r="C657" s="18"/>
      <c r="D657" s="18"/>
      <c r="E657" s="18"/>
      <c r="F657" s="18"/>
      <c r="G657" s="24"/>
    </row>
    <row r="658" spans="1:7" ht="15.75" hidden="1" customHeight="1">
      <c r="A658" s="29"/>
      <c r="B658" s="18"/>
      <c r="C658" s="18"/>
      <c r="D658" s="18"/>
      <c r="E658" s="18"/>
      <c r="F658" s="18"/>
      <c r="G658" s="24"/>
    </row>
    <row r="659" spans="1:7" ht="15.75" hidden="1" customHeight="1">
      <c r="A659" s="29"/>
      <c r="B659" s="18"/>
      <c r="C659" s="18"/>
      <c r="D659" s="18"/>
      <c r="E659" s="18"/>
      <c r="F659" s="18"/>
      <c r="G659" s="24"/>
    </row>
    <row r="660" spans="1:7" ht="15.75" hidden="1" customHeight="1">
      <c r="A660" s="29"/>
      <c r="B660" s="18"/>
      <c r="C660" s="18"/>
      <c r="D660" s="18"/>
      <c r="E660" s="18"/>
      <c r="F660" s="18"/>
      <c r="G660" s="24"/>
    </row>
    <row r="661" spans="1:7" ht="15.75" hidden="1" customHeight="1">
      <c r="A661" s="29"/>
      <c r="B661" s="18"/>
      <c r="C661" s="18"/>
      <c r="D661" s="18"/>
      <c r="E661" s="18"/>
      <c r="F661" s="18"/>
      <c r="G661" s="24"/>
    </row>
    <row r="662" spans="1:7" ht="15.75" hidden="1" customHeight="1">
      <c r="A662" s="29"/>
      <c r="B662" s="18"/>
      <c r="C662" s="18"/>
      <c r="D662" s="18"/>
      <c r="E662" s="18"/>
      <c r="F662" s="18"/>
      <c r="G662" s="24"/>
    </row>
    <row r="663" spans="1:7" ht="15.75" hidden="1" customHeight="1">
      <c r="A663" s="29"/>
      <c r="B663" s="18"/>
      <c r="C663" s="18"/>
      <c r="D663" s="18"/>
      <c r="E663" s="18"/>
      <c r="F663" s="18"/>
      <c r="G663" s="24"/>
    </row>
    <row r="664" spans="1:7" ht="15.75" hidden="1" customHeight="1">
      <c r="A664" s="29"/>
      <c r="B664" s="18"/>
      <c r="C664" s="18"/>
      <c r="D664" s="18"/>
      <c r="E664" s="18"/>
      <c r="F664" s="18"/>
      <c r="G664" s="24"/>
    </row>
    <row r="665" spans="1:7" ht="15.75" hidden="1" customHeight="1">
      <c r="A665" s="29"/>
      <c r="B665" s="18"/>
      <c r="C665" s="18"/>
      <c r="D665" s="18"/>
      <c r="E665" s="18"/>
      <c r="F665" s="18"/>
      <c r="G665" s="24"/>
    </row>
    <row r="666" spans="1:7" ht="15.75" hidden="1" customHeight="1">
      <c r="A666" s="29"/>
      <c r="B666" s="18"/>
      <c r="C666" s="18"/>
      <c r="D666" s="18"/>
      <c r="E666" s="18"/>
      <c r="F666" s="18"/>
      <c r="G666" s="24"/>
    </row>
    <row r="667" spans="1:7" ht="15.75" hidden="1" customHeight="1">
      <c r="A667" s="29"/>
      <c r="B667" s="18"/>
      <c r="C667" s="18"/>
      <c r="D667" s="18"/>
      <c r="E667" s="18"/>
      <c r="F667" s="18"/>
      <c r="G667" s="24"/>
    </row>
    <row r="668" spans="1:7" ht="15.75" hidden="1" customHeight="1">
      <c r="A668" s="29"/>
      <c r="B668" s="18"/>
      <c r="C668" s="18"/>
      <c r="D668" s="18"/>
      <c r="E668" s="18"/>
      <c r="F668" s="18"/>
      <c r="G668" s="24"/>
    </row>
    <row r="669" spans="1:7" ht="15.75" hidden="1" customHeight="1">
      <c r="A669" s="29"/>
      <c r="B669" s="18"/>
      <c r="C669" s="18"/>
      <c r="D669" s="18"/>
      <c r="E669" s="18"/>
      <c r="F669" s="18"/>
      <c r="G669" s="24"/>
    </row>
    <row r="670" spans="1:7" ht="15.75" hidden="1" customHeight="1">
      <c r="A670" s="29"/>
      <c r="B670" s="18"/>
      <c r="C670" s="18"/>
      <c r="D670" s="18"/>
      <c r="E670" s="18"/>
      <c r="F670" s="18"/>
      <c r="G670" s="24"/>
    </row>
    <row r="671" spans="1:7" ht="15.75" hidden="1" customHeight="1">
      <c r="A671" s="29"/>
      <c r="B671" s="18"/>
      <c r="C671" s="18"/>
      <c r="D671" s="18"/>
      <c r="E671" s="18"/>
      <c r="F671" s="18"/>
      <c r="G671" s="24"/>
    </row>
    <row r="672" spans="1:7" ht="15.75" hidden="1" customHeight="1">
      <c r="A672" s="29"/>
      <c r="B672" s="18"/>
      <c r="C672" s="18"/>
      <c r="D672" s="18"/>
      <c r="E672" s="18"/>
      <c r="F672" s="18"/>
      <c r="G672" s="24"/>
    </row>
    <row r="673" spans="1:7" ht="15.75" hidden="1" customHeight="1">
      <c r="A673" s="29"/>
      <c r="B673" s="18"/>
      <c r="C673" s="18"/>
      <c r="D673" s="18"/>
      <c r="E673" s="18"/>
      <c r="F673" s="18"/>
      <c r="G673" s="24"/>
    </row>
    <row r="674" spans="1:7" ht="15.75" hidden="1" customHeight="1">
      <c r="A674" s="29"/>
      <c r="B674" s="18"/>
      <c r="C674" s="18"/>
      <c r="D674" s="18"/>
      <c r="E674" s="18"/>
      <c r="F674" s="18"/>
      <c r="G674" s="24"/>
    </row>
    <row r="675" spans="1:7" ht="15.75" hidden="1" customHeight="1">
      <c r="A675" s="29"/>
      <c r="B675" s="18"/>
      <c r="C675" s="18"/>
      <c r="D675" s="18"/>
      <c r="E675" s="18"/>
      <c r="F675" s="18"/>
      <c r="G675" s="24"/>
    </row>
    <row r="676" spans="1:7" ht="15.75" hidden="1" customHeight="1">
      <c r="A676" s="29"/>
      <c r="B676" s="18"/>
      <c r="C676" s="18"/>
      <c r="D676" s="18"/>
      <c r="E676" s="18"/>
      <c r="F676" s="18"/>
      <c r="G676" s="24"/>
    </row>
    <row r="677" spans="1:7" ht="15.75" hidden="1" customHeight="1">
      <c r="A677" s="29"/>
      <c r="B677" s="18"/>
      <c r="C677" s="18"/>
      <c r="D677" s="18"/>
      <c r="E677" s="18"/>
      <c r="F677" s="18"/>
      <c r="G677" s="24"/>
    </row>
    <row r="678" spans="1:7" ht="15.75" hidden="1" customHeight="1">
      <c r="A678" s="29"/>
      <c r="B678" s="18"/>
      <c r="C678" s="18"/>
      <c r="D678" s="18"/>
      <c r="E678" s="18"/>
      <c r="F678" s="18"/>
      <c r="G678" s="24"/>
    </row>
    <row r="679" spans="1:7" ht="15.75" hidden="1" customHeight="1">
      <c r="A679" s="29"/>
      <c r="B679" s="18"/>
      <c r="C679" s="18"/>
      <c r="D679" s="18"/>
      <c r="E679" s="18"/>
      <c r="F679" s="18"/>
      <c r="G679" s="24"/>
    </row>
    <row r="680" spans="1:7" ht="15.75" hidden="1" customHeight="1">
      <c r="A680" s="29"/>
      <c r="B680" s="18"/>
      <c r="C680" s="18"/>
      <c r="D680" s="18"/>
      <c r="E680" s="18"/>
      <c r="F680" s="18"/>
      <c r="G680" s="24"/>
    </row>
    <row r="681" spans="1:7" ht="15.75" hidden="1" customHeight="1">
      <c r="A681" s="29"/>
      <c r="B681" s="18"/>
      <c r="C681" s="18"/>
      <c r="D681" s="18"/>
      <c r="E681" s="18"/>
      <c r="F681" s="18"/>
      <c r="G681" s="24"/>
    </row>
    <row r="682" spans="1:7" ht="15.75" hidden="1" customHeight="1">
      <c r="A682" s="29"/>
      <c r="B682" s="18"/>
      <c r="C682" s="18"/>
      <c r="D682" s="18"/>
      <c r="E682" s="18"/>
      <c r="F682" s="18"/>
      <c r="G682" s="24"/>
    </row>
    <row r="683" spans="1:7" ht="15.75" hidden="1" customHeight="1">
      <c r="A683" s="29"/>
      <c r="B683" s="18"/>
      <c r="C683" s="18"/>
      <c r="D683" s="18"/>
      <c r="E683" s="18"/>
      <c r="F683" s="18"/>
      <c r="G683" s="24"/>
    </row>
    <row r="684" spans="1:7" ht="15.75" hidden="1" customHeight="1">
      <c r="A684" s="29"/>
      <c r="B684" s="18"/>
      <c r="C684" s="18"/>
      <c r="D684" s="18"/>
      <c r="E684" s="18"/>
      <c r="F684" s="18"/>
      <c r="G684" s="24"/>
    </row>
    <row r="685" spans="1:7" ht="15.75" hidden="1" customHeight="1">
      <c r="A685" s="29"/>
      <c r="B685" s="18"/>
      <c r="C685" s="18"/>
      <c r="D685" s="18"/>
      <c r="E685" s="18"/>
      <c r="F685" s="18"/>
      <c r="G685" s="24"/>
    </row>
    <row r="686" spans="1:7" ht="15.75" hidden="1" customHeight="1">
      <c r="A686" s="29"/>
      <c r="B686" s="18"/>
      <c r="C686" s="18"/>
      <c r="D686" s="18"/>
      <c r="E686" s="18"/>
      <c r="F686" s="18"/>
      <c r="G686" s="24"/>
    </row>
    <row r="687" spans="1:7" ht="15.75" hidden="1" customHeight="1">
      <c r="A687" s="29"/>
      <c r="B687" s="18"/>
      <c r="C687" s="18"/>
      <c r="D687" s="18"/>
      <c r="E687" s="18"/>
      <c r="F687" s="18"/>
      <c r="G687" s="24"/>
    </row>
    <row r="688" spans="1:7" ht="15.75" hidden="1" customHeight="1">
      <c r="A688" s="29"/>
      <c r="B688" s="18"/>
      <c r="C688" s="18"/>
      <c r="D688" s="18"/>
      <c r="E688" s="18"/>
      <c r="F688" s="18"/>
      <c r="G688" s="24"/>
    </row>
    <row r="689" spans="1:7" ht="15.75" hidden="1" customHeight="1">
      <c r="A689" s="29"/>
      <c r="B689" s="18"/>
      <c r="C689" s="18"/>
      <c r="D689" s="18"/>
      <c r="E689" s="18"/>
      <c r="F689" s="18"/>
      <c r="G689" s="24"/>
    </row>
    <row r="690" spans="1:7" ht="15.75" hidden="1" customHeight="1">
      <c r="A690" s="29"/>
      <c r="B690" s="18"/>
      <c r="C690" s="18"/>
      <c r="D690" s="18"/>
      <c r="E690" s="18"/>
      <c r="F690" s="18"/>
      <c r="G690" s="24"/>
    </row>
    <row r="691" spans="1:7" ht="15.75" hidden="1" customHeight="1">
      <c r="A691" s="29"/>
      <c r="B691" s="18"/>
      <c r="C691" s="18"/>
      <c r="D691" s="18"/>
      <c r="E691" s="18"/>
      <c r="F691" s="18"/>
      <c r="G691" s="24"/>
    </row>
    <row r="692" spans="1:7" ht="15.75" hidden="1" customHeight="1">
      <c r="A692" s="29"/>
      <c r="B692" s="18"/>
      <c r="C692" s="18"/>
      <c r="D692" s="18"/>
      <c r="E692" s="18"/>
      <c r="F692" s="18"/>
      <c r="G692" s="24"/>
    </row>
    <row r="693" spans="1:7" ht="15.75" hidden="1" customHeight="1">
      <c r="A693" s="29"/>
      <c r="B693" s="18"/>
      <c r="C693" s="18"/>
      <c r="D693" s="18"/>
      <c r="E693" s="18"/>
      <c r="F693" s="18"/>
      <c r="G693" s="24"/>
    </row>
    <row r="694" spans="1:7" ht="15.75" hidden="1" customHeight="1">
      <c r="A694" s="29"/>
      <c r="B694" s="18"/>
      <c r="C694" s="18"/>
      <c r="D694" s="18"/>
      <c r="E694" s="18"/>
      <c r="F694" s="18"/>
      <c r="G694" s="24"/>
    </row>
    <row r="695" spans="1:7" ht="15.75" hidden="1" customHeight="1">
      <c r="A695" s="29"/>
      <c r="B695" s="18"/>
      <c r="C695" s="18"/>
      <c r="D695" s="18"/>
      <c r="E695" s="18"/>
      <c r="F695" s="18"/>
      <c r="G695" s="24"/>
    </row>
    <row r="696" spans="1:7" ht="15.75" hidden="1" customHeight="1">
      <c r="A696" s="29"/>
      <c r="B696" s="18"/>
      <c r="C696" s="18"/>
      <c r="D696" s="18"/>
      <c r="E696" s="18"/>
      <c r="F696" s="18"/>
      <c r="G696" s="24"/>
    </row>
    <row r="697" spans="1:7" ht="15.75" hidden="1" customHeight="1">
      <c r="A697" s="29"/>
      <c r="B697" s="18"/>
      <c r="C697" s="18"/>
      <c r="D697" s="18"/>
      <c r="E697" s="18"/>
      <c r="F697" s="18"/>
      <c r="G697" s="24"/>
    </row>
    <row r="698" spans="1:7" ht="15.75" hidden="1" customHeight="1">
      <c r="A698" s="29"/>
      <c r="B698" s="18"/>
      <c r="C698" s="18"/>
      <c r="D698" s="18"/>
      <c r="E698" s="18"/>
      <c r="F698" s="18"/>
      <c r="G698" s="24"/>
    </row>
    <row r="699" spans="1:7" ht="15.75" hidden="1" customHeight="1">
      <c r="A699" s="29"/>
      <c r="B699" s="18"/>
      <c r="C699" s="18"/>
      <c r="D699" s="18"/>
      <c r="E699" s="18"/>
      <c r="F699" s="18"/>
      <c r="G699" s="24"/>
    </row>
    <row r="700" spans="1:7" ht="15.75" hidden="1" customHeight="1">
      <c r="A700" s="29"/>
      <c r="B700" s="18"/>
      <c r="C700" s="18"/>
      <c r="D700" s="18"/>
      <c r="E700" s="18"/>
      <c r="F700" s="18"/>
      <c r="G700" s="24"/>
    </row>
    <row r="701" spans="1:7" ht="15.75" hidden="1" customHeight="1">
      <c r="A701" s="29"/>
      <c r="B701" s="18"/>
      <c r="C701" s="18"/>
      <c r="D701" s="18"/>
      <c r="E701" s="18"/>
      <c r="F701" s="18"/>
      <c r="G701" s="24"/>
    </row>
    <row r="702" spans="1:7" ht="15.75" hidden="1" customHeight="1">
      <c r="A702" s="29"/>
      <c r="B702" s="18"/>
      <c r="C702" s="18"/>
      <c r="D702" s="18"/>
      <c r="E702" s="18"/>
      <c r="F702" s="18"/>
      <c r="G702" s="24"/>
    </row>
    <row r="703" spans="1:7" ht="15.75" hidden="1" customHeight="1">
      <c r="A703" s="29"/>
      <c r="B703" s="18"/>
      <c r="C703" s="18"/>
      <c r="D703" s="18"/>
      <c r="E703" s="18"/>
      <c r="F703" s="18"/>
      <c r="G703" s="24"/>
    </row>
    <row r="704" spans="1:7" ht="15.75" hidden="1" customHeight="1">
      <c r="A704" s="29"/>
      <c r="B704" s="18"/>
      <c r="C704" s="18"/>
      <c r="D704" s="18"/>
      <c r="E704" s="18"/>
      <c r="F704" s="18"/>
      <c r="G704" s="24"/>
    </row>
    <row r="705" spans="1:7" ht="15.75" hidden="1" customHeight="1">
      <c r="A705" s="29"/>
      <c r="B705" s="18"/>
      <c r="C705" s="18"/>
      <c r="D705" s="18"/>
      <c r="E705" s="18"/>
      <c r="F705" s="18"/>
      <c r="G705" s="24"/>
    </row>
    <row r="706" spans="1:7" ht="15.75" hidden="1" customHeight="1">
      <c r="A706" s="29"/>
      <c r="B706" s="18"/>
      <c r="C706" s="18"/>
      <c r="D706" s="18"/>
      <c r="E706" s="18"/>
      <c r="F706" s="18"/>
      <c r="G706" s="24"/>
    </row>
    <row r="707" spans="1:7" ht="15.75" hidden="1" customHeight="1">
      <c r="A707" s="29"/>
      <c r="B707" s="18"/>
      <c r="C707" s="18"/>
      <c r="D707" s="18"/>
      <c r="E707" s="18"/>
      <c r="F707" s="18"/>
      <c r="G707" s="24"/>
    </row>
    <row r="708" spans="1:7" ht="15.75" hidden="1" customHeight="1">
      <c r="A708" s="29"/>
      <c r="B708" s="18"/>
      <c r="C708" s="18"/>
      <c r="D708" s="18"/>
      <c r="E708" s="18"/>
      <c r="F708" s="18"/>
      <c r="G708" s="24"/>
    </row>
    <row r="709" spans="1:7" ht="15.75" hidden="1" customHeight="1">
      <c r="A709" s="29"/>
      <c r="B709" s="18"/>
      <c r="C709" s="18"/>
      <c r="D709" s="18"/>
      <c r="E709" s="18"/>
      <c r="F709" s="18"/>
      <c r="G709" s="24"/>
    </row>
    <row r="710" spans="1:7" ht="15.75" hidden="1" customHeight="1">
      <c r="A710" s="29"/>
      <c r="B710" s="18"/>
      <c r="C710" s="18"/>
      <c r="D710" s="18"/>
      <c r="E710" s="18"/>
      <c r="F710" s="18"/>
      <c r="G710" s="24"/>
    </row>
    <row r="711" spans="1:7" ht="15.75" hidden="1" customHeight="1">
      <c r="A711" s="29"/>
      <c r="B711" s="18"/>
      <c r="C711" s="18"/>
      <c r="D711" s="18"/>
      <c r="E711" s="18"/>
      <c r="F711" s="18"/>
      <c r="G711" s="24"/>
    </row>
    <row r="712" spans="1:7" ht="15.75" hidden="1" customHeight="1">
      <c r="A712" s="29"/>
      <c r="B712" s="18"/>
      <c r="C712" s="18"/>
      <c r="D712" s="18"/>
      <c r="E712" s="18"/>
      <c r="F712" s="18"/>
      <c r="G712" s="24"/>
    </row>
    <row r="713" spans="1:7" ht="15.75" hidden="1" customHeight="1">
      <c r="A713" s="29"/>
      <c r="B713" s="18"/>
      <c r="C713" s="18"/>
      <c r="D713" s="18"/>
      <c r="E713" s="18"/>
      <c r="F713" s="18"/>
      <c r="G713" s="24"/>
    </row>
    <row r="714" spans="1:7" ht="15.75" hidden="1" customHeight="1">
      <c r="A714" s="29"/>
      <c r="B714" s="18"/>
      <c r="C714" s="18"/>
      <c r="D714" s="18"/>
      <c r="E714" s="18"/>
      <c r="F714" s="18"/>
      <c r="G714" s="24"/>
    </row>
    <row r="715" spans="1:7" ht="15.75" hidden="1" customHeight="1">
      <c r="A715" s="29"/>
      <c r="B715" s="18"/>
      <c r="C715" s="18"/>
      <c r="D715" s="18"/>
      <c r="E715" s="18"/>
      <c r="F715" s="18"/>
      <c r="G715" s="24"/>
    </row>
    <row r="716" spans="1:7" ht="15.75" hidden="1" customHeight="1">
      <c r="A716" s="29"/>
      <c r="B716" s="18"/>
      <c r="C716" s="18"/>
      <c r="D716" s="18"/>
      <c r="E716" s="18"/>
      <c r="F716" s="18"/>
      <c r="G716" s="24"/>
    </row>
    <row r="717" spans="1:7" ht="15.75" hidden="1" customHeight="1">
      <c r="A717" s="29"/>
      <c r="B717" s="18"/>
      <c r="C717" s="18"/>
      <c r="D717" s="18"/>
      <c r="E717" s="18"/>
      <c r="F717" s="18"/>
      <c r="G717" s="24"/>
    </row>
    <row r="718" spans="1:7" ht="15.75" hidden="1" customHeight="1">
      <c r="A718" s="29"/>
      <c r="B718" s="18"/>
      <c r="C718" s="18"/>
      <c r="D718" s="18"/>
      <c r="E718" s="18"/>
      <c r="F718" s="18"/>
      <c r="G718" s="24"/>
    </row>
    <row r="719" spans="1:7" ht="15.75" hidden="1" customHeight="1">
      <c r="A719" s="29"/>
      <c r="B719" s="18"/>
      <c r="C719" s="18"/>
      <c r="D719" s="18"/>
      <c r="E719" s="18"/>
      <c r="F719" s="18"/>
      <c r="G719" s="24"/>
    </row>
    <row r="720" spans="1:7" ht="15.75" hidden="1" customHeight="1">
      <c r="A720" s="29"/>
      <c r="B720" s="18"/>
      <c r="C720" s="18"/>
      <c r="D720" s="18"/>
      <c r="E720" s="18"/>
      <c r="F720" s="18"/>
      <c r="G720" s="24"/>
    </row>
    <row r="721" spans="1:7" ht="15.75" hidden="1" customHeight="1">
      <c r="A721" s="29"/>
      <c r="B721" s="18"/>
      <c r="C721" s="18"/>
      <c r="D721" s="18"/>
      <c r="E721" s="18"/>
      <c r="F721" s="18"/>
      <c r="G721" s="24"/>
    </row>
    <row r="722" spans="1:7" ht="15.75" hidden="1" customHeight="1">
      <c r="A722" s="29"/>
      <c r="B722" s="18"/>
      <c r="C722" s="18"/>
      <c r="D722" s="18"/>
      <c r="E722" s="18"/>
      <c r="F722" s="18"/>
      <c r="G722" s="24"/>
    </row>
    <row r="723" spans="1:7" ht="15.75" hidden="1" customHeight="1">
      <c r="A723" s="29"/>
      <c r="B723" s="18"/>
      <c r="C723" s="18"/>
      <c r="D723" s="18"/>
      <c r="E723" s="18"/>
      <c r="F723" s="18"/>
      <c r="G723" s="24"/>
    </row>
    <row r="724" spans="1:7" ht="15.75" hidden="1" customHeight="1">
      <c r="A724" s="29"/>
      <c r="B724" s="18"/>
      <c r="C724" s="18"/>
      <c r="D724" s="18"/>
      <c r="E724" s="18"/>
      <c r="F724" s="18"/>
      <c r="G724" s="24"/>
    </row>
    <row r="725" spans="1:7" ht="15.75" hidden="1" customHeight="1">
      <c r="A725" s="29"/>
      <c r="B725" s="18"/>
      <c r="C725" s="18"/>
      <c r="D725" s="18"/>
      <c r="E725" s="18"/>
      <c r="F725" s="18"/>
      <c r="G725" s="24"/>
    </row>
    <row r="726" spans="1:7" ht="15.75" hidden="1" customHeight="1">
      <c r="A726" s="29"/>
      <c r="B726" s="18"/>
      <c r="C726" s="18"/>
      <c r="D726" s="18"/>
      <c r="E726" s="18"/>
      <c r="F726" s="18"/>
      <c r="G726" s="24"/>
    </row>
    <row r="727" spans="1:7" ht="15.75" hidden="1" customHeight="1">
      <c r="A727" s="29"/>
      <c r="B727" s="18"/>
      <c r="C727" s="18"/>
      <c r="D727" s="18"/>
      <c r="E727" s="18"/>
      <c r="F727" s="18"/>
      <c r="G727" s="24"/>
    </row>
    <row r="728" spans="1:7" ht="15.75" hidden="1" customHeight="1">
      <c r="A728" s="29"/>
      <c r="B728" s="18"/>
      <c r="C728" s="18"/>
      <c r="D728" s="18"/>
      <c r="E728" s="18"/>
      <c r="F728" s="18"/>
      <c r="G728" s="24"/>
    </row>
    <row r="729" spans="1:7" ht="15.75" hidden="1" customHeight="1">
      <c r="A729" s="29"/>
      <c r="B729" s="18"/>
      <c r="C729" s="18"/>
      <c r="D729" s="18"/>
      <c r="E729" s="18"/>
      <c r="F729" s="18"/>
      <c r="G729" s="24"/>
    </row>
    <row r="730" spans="1:7" ht="15.75" hidden="1" customHeight="1">
      <c r="A730" s="29"/>
      <c r="B730" s="18"/>
      <c r="C730" s="18"/>
      <c r="D730" s="18"/>
      <c r="E730" s="18"/>
      <c r="F730" s="18"/>
      <c r="G730" s="24"/>
    </row>
    <row r="731" spans="1:7" ht="15.75" hidden="1" customHeight="1">
      <c r="A731" s="29"/>
      <c r="B731" s="18"/>
      <c r="C731" s="18"/>
      <c r="D731" s="18"/>
      <c r="E731" s="18"/>
      <c r="F731" s="18"/>
      <c r="G731" s="24"/>
    </row>
    <row r="732" spans="1:7" ht="15.75" hidden="1" customHeight="1">
      <c r="A732" s="29"/>
      <c r="B732" s="18"/>
      <c r="C732" s="18"/>
      <c r="D732" s="18"/>
      <c r="E732" s="18"/>
      <c r="F732" s="18"/>
      <c r="G732" s="24"/>
    </row>
    <row r="733" spans="1:7" ht="15.75" hidden="1" customHeight="1">
      <c r="A733" s="29"/>
      <c r="B733" s="18"/>
      <c r="C733" s="18"/>
      <c r="D733" s="18"/>
      <c r="E733" s="18"/>
      <c r="F733" s="18"/>
      <c r="G733" s="24"/>
    </row>
    <row r="734" spans="1:7" ht="15.75" hidden="1" customHeight="1">
      <c r="A734" s="29"/>
      <c r="B734" s="18"/>
      <c r="C734" s="18"/>
      <c r="D734" s="18"/>
      <c r="E734" s="18"/>
      <c r="F734" s="18"/>
      <c r="G734" s="24"/>
    </row>
    <row r="735" spans="1:7" ht="15.75" hidden="1" customHeight="1">
      <c r="A735" s="29"/>
      <c r="B735" s="18"/>
      <c r="C735" s="18"/>
      <c r="D735" s="18"/>
      <c r="E735" s="18"/>
      <c r="F735" s="18"/>
      <c r="G735" s="24"/>
    </row>
    <row r="736" spans="1:7" ht="15.75" hidden="1" customHeight="1">
      <c r="A736" s="29"/>
      <c r="B736" s="18"/>
      <c r="C736" s="18"/>
      <c r="D736" s="18"/>
      <c r="E736" s="18"/>
      <c r="F736" s="18"/>
      <c r="G736" s="24"/>
    </row>
    <row r="737" spans="1:7" ht="15.75" hidden="1" customHeight="1">
      <c r="A737" s="29"/>
      <c r="B737" s="18"/>
      <c r="C737" s="18"/>
      <c r="D737" s="18"/>
      <c r="E737" s="18"/>
      <c r="F737" s="18"/>
      <c r="G737" s="24"/>
    </row>
    <row r="738" spans="1:7" ht="15.75" hidden="1" customHeight="1">
      <c r="A738" s="29"/>
      <c r="B738" s="18"/>
      <c r="C738" s="18"/>
      <c r="D738" s="18"/>
      <c r="E738" s="18"/>
      <c r="F738" s="18"/>
      <c r="G738" s="24"/>
    </row>
    <row r="739" spans="1:7" ht="15.75" hidden="1" customHeight="1">
      <c r="A739" s="29"/>
      <c r="B739" s="18"/>
      <c r="C739" s="18"/>
      <c r="D739" s="18"/>
      <c r="E739" s="18"/>
      <c r="F739" s="18"/>
      <c r="G739" s="24"/>
    </row>
    <row r="740" spans="1:7" ht="15.75" hidden="1" customHeight="1">
      <c r="A740" s="29"/>
      <c r="B740" s="18"/>
      <c r="C740" s="18"/>
      <c r="D740" s="18"/>
      <c r="E740" s="18"/>
      <c r="F740" s="18"/>
      <c r="G740" s="24"/>
    </row>
    <row r="741" spans="1:7" ht="15.75" hidden="1" customHeight="1">
      <c r="A741" s="29"/>
      <c r="B741" s="18"/>
      <c r="C741" s="18"/>
      <c r="D741" s="18"/>
      <c r="E741" s="18"/>
      <c r="F741" s="18"/>
      <c r="G741" s="24"/>
    </row>
    <row r="742" spans="1:7" ht="15.75" hidden="1" customHeight="1">
      <c r="A742" s="29"/>
      <c r="B742" s="18"/>
      <c r="C742" s="18"/>
      <c r="D742" s="18"/>
      <c r="E742" s="18"/>
      <c r="F742" s="18"/>
      <c r="G742" s="24"/>
    </row>
    <row r="743" spans="1:7" ht="15.75" hidden="1" customHeight="1">
      <c r="A743" s="29"/>
      <c r="B743" s="18"/>
      <c r="C743" s="18"/>
      <c r="D743" s="18"/>
      <c r="E743" s="18"/>
      <c r="F743" s="18"/>
      <c r="G743" s="24"/>
    </row>
    <row r="744" spans="1:7" ht="15.75" hidden="1" customHeight="1">
      <c r="A744" s="29"/>
      <c r="B744" s="18"/>
      <c r="C744" s="18"/>
      <c r="D744" s="18"/>
      <c r="E744" s="18"/>
      <c r="F744" s="18"/>
      <c r="G744" s="24"/>
    </row>
    <row r="745" spans="1:7" ht="15.75" hidden="1" customHeight="1">
      <c r="A745" s="29"/>
      <c r="B745" s="18"/>
      <c r="C745" s="18"/>
      <c r="D745" s="18"/>
      <c r="E745" s="18"/>
      <c r="F745" s="18"/>
      <c r="G745" s="24"/>
    </row>
    <row r="746" spans="1:7" ht="15.75" hidden="1" customHeight="1">
      <c r="A746" s="29"/>
      <c r="B746" s="18"/>
      <c r="C746" s="18"/>
      <c r="D746" s="18"/>
      <c r="E746" s="18"/>
      <c r="F746" s="18"/>
      <c r="G746" s="24"/>
    </row>
    <row r="747" spans="1:7" ht="15.75" hidden="1" customHeight="1">
      <c r="A747" s="29"/>
      <c r="B747" s="18"/>
      <c r="C747" s="18"/>
      <c r="D747" s="18"/>
      <c r="E747" s="18"/>
      <c r="F747" s="18"/>
      <c r="G747" s="24"/>
    </row>
    <row r="748" spans="1:7" ht="15.75" hidden="1" customHeight="1">
      <c r="A748" s="29"/>
      <c r="B748" s="18"/>
      <c r="C748" s="18"/>
      <c r="D748" s="18"/>
      <c r="E748" s="18"/>
      <c r="F748" s="18"/>
      <c r="G748" s="24"/>
    </row>
    <row r="749" spans="1:7" ht="15.75" hidden="1" customHeight="1">
      <c r="A749" s="29"/>
      <c r="B749" s="18"/>
      <c r="C749" s="18"/>
      <c r="D749" s="18"/>
      <c r="E749" s="18"/>
      <c r="F749" s="18"/>
      <c r="G749" s="24"/>
    </row>
    <row r="750" spans="1:7" ht="15.75" hidden="1" customHeight="1">
      <c r="A750" s="29"/>
      <c r="B750" s="18"/>
      <c r="C750" s="18"/>
      <c r="D750" s="18"/>
      <c r="E750" s="18"/>
      <c r="F750" s="18"/>
      <c r="G750" s="24"/>
    </row>
    <row r="751" spans="1:7" ht="15.75" hidden="1" customHeight="1">
      <c r="A751" s="29"/>
      <c r="B751" s="18"/>
      <c r="C751" s="18"/>
      <c r="D751" s="18"/>
      <c r="E751" s="18"/>
      <c r="F751" s="18"/>
      <c r="G751" s="24"/>
    </row>
    <row r="752" spans="1:7" ht="15.75" hidden="1" customHeight="1">
      <c r="A752" s="29"/>
      <c r="B752" s="18"/>
      <c r="C752" s="18"/>
      <c r="D752" s="18"/>
      <c r="E752" s="18"/>
      <c r="F752" s="18"/>
      <c r="G752" s="24"/>
    </row>
    <row r="753" spans="1:7" ht="15.75" hidden="1" customHeight="1">
      <c r="A753" s="29"/>
      <c r="B753" s="18"/>
      <c r="C753" s="18"/>
      <c r="D753" s="18"/>
      <c r="E753" s="18"/>
      <c r="F753" s="18"/>
      <c r="G753" s="24"/>
    </row>
    <row r="754" spans="1:7" ht="15.75" hidden="1" customHeight="1">
      <c r="A754" s="29"/>
      <c r="B754" s="18"/>
      <c r="C754" s="18"/>
      <c r="D754" s="18"/>
      <c r="E754" s="18"/>
      <c r="F754" s="18"/>
      <c r="G754" s="24"/>
    </row>
    <row r="755" spans="1:7" ht="15.75" hidden="1" customHeight="1">
      <c r="A755" s="29"/>
      <c r="B755" s="18"/>
      <c r="C755" s="18"/>
      <c r="D755" s="18"/>
      <c r="E755" s="18"/>
      <c r="F755" s="18"/>
      <c r="G755" s="24"/>
    </row>
    <row r="756" spans="1:7" ht="15.75" hidden="1" customHeight="1">
      <c r="A756" s="29"/>
      <c r="B756" s="18"/>
      <c r="C756" s="18"/>
      <c r="D756" s="18"/>
      <c r="E756" s="18"/>
      <c r="F756" s="18"/>
      <c r="G756" s="24"/>
    </row>
    <row r="757" spans="1:7" ht="15.75" hidden="1" customHeight="1">
      <c r="A757" s="29"/>
      <c r="B757" s="18"/>
      <c r="C757" s="18"/>
      <c r="D757" s="18"/>
      <c r="E757" s="18"/>
      <c r="F757" s="18"/>
      <c r="G757" s="24"/>
    </row>
    <row r="758" spans="1:7" ht="15.75" hidden="1" customHeight="1">
      <c r="A758" s="29"/>
      <c r="B758" s="18"/>
      <c r="C758" s="18"/>
      <c r="D758" s="18"/>
      <c r="E758" s="18"/>
      <c r="F758" s="18"/>
      <c r="G758" s="24"/>
    </row>
    <row r="759" spans="1:7" ht="15.75" hidden="1" customHeight="1">
      <c r="A759" s="29"/>
      <c r="B759" s="18"/>
      <c r="C759" s="18"/>
      <c r="D759" s="18"/>
      <c r="E759" s="18"/>
      <c r="F759" s="18"/>
      <c r="G759" s="24"/>
    </row>
    <row r="760" spans="1:7" ht="15.75" hidden="1" customHeight="1">
      <c r="A760" s="29"/>
      <c r="B760" s="18"/>
      <c r="C760" s="18"/>
      <c r="D760" s="18"/>
      <c r="E760" s="18"/>
      <c r="F760" s="18"/>
      <c r="G760" s="24"/>
    </row>
    <row r="761" spans="1:7" ht="15.75" hidden="1" customHeight="1">
      <c r="A761" s="29"/>
      <c r="B761" s="18"/>
      <c r="C761" s="18"/>
      <c r="D761" s="18"/>
      <c r="E761" s="18"/>
      <c r="F761" s="18"/>
      <c r="G761" s="24"/>
    </row>
    <row r="762" spans="1:7" ht="15.75" hidden="1" customHeight="1">
      <c r="A762" s="29"/>
      <c r="B762" s="18"/>
      <c r="C762" s="18"/>
      <c r="D762" s="18"/>
      <c r="E762" s="18"/>
      <c r="F762" s="18"/>
      <c r="G762" s="24"/>
    </row>
    <row r="763" spans="1:7" ht="15.75" hidden="1" customHeight="1">
      <c r="A763" s="29"/>
      <c r="B763" s="18"/>
      <c r="C763" s="18"/>
      <c r="D763" s="18"/>
      <c r="E763" s="18"/>
      <c r="F763" s="18"/>
      <c r="G763" s="24"/>
    </row>
    <row r="764" spans="1:7" ht="15.75" hidden="1" customHeight="1">
      <c r="A764" s="29"/>
      <c r="B764" s="18"/>
      <c r="C764" s="18"/>
      <c r="D764" s="18"/>
      <c r="E764" s="18"/>
      <c r="F764" s="18"/>
      <c r="G764" s="24"/>
    </row>
    <row r="765" spans="1:7" ht="15.75" hidden="1" customHeight="1">
      <c r="A765" s="29"/>
      <c r="B765" s="18"/>
      <c r="C765" s="18"/>
      <c r="D765" s="18"/>
      <c r="E765" s="18"/>
      <c r="F765" s="18"/>
      <c r="G765" s="24"/>
    </row>
    <row r="766" spans="1:7" ht="15.75" hidden="1" customHeight="1">
      <c r="A766" s="29"/>
      <c r="B766" s="18"/>
      <c r="C766" s="18"/>
      <c r="D766" s="18"/>
      <c r="E766" s="18"/>
      <c r="F766" s="18"/>
      <c r="G766" s="24"/>
    </row>
    <row r="767" spans="1:7" ht="15.75" hidden="1" customHeight="1">
      <c r="A767" s="29"/>
      <c r="B767" s="18"/>
      <c r="C767" s="18"/>
      <c r="D767" s="18"/>
      <c r="E767" s="18"/>
      <c r="F767" s="18"/>
      <c r="G767" s="24"/>
    </row>
    <row r="768" spans="1:7" ht="15.75" hidden="1" customHeight="1">
      <c r="A768" s="29"/>
      <c r="B768" s="18"/>
      <c r="C768" s="18"/>
      <c r="D768" s="18"/>
      <c r="E768" s="18"/>
      <c r="F768" s="18"/>
      <c r="G768" s="24"/>
    </row>
    <row r="769" spans="1:7" ht="15.75" hidden="1" customHeight="1">
      <c r="A769" s="29"/>
      <c r="B769" s="18"/>
      <c r="C769" s="18"/>
      <c r="D769" s="18"/>
      <c r="E769" s="18"/>
      <c r="F769" s="18"/>
      <c r="G769" s="24"/>
    </row>
    <row r="770" spans="1:7" ht="15.75" hidden="1" customHeight="1">
      <c r="A770" s="29"/>
      <c r="B770" s="18"/>
      <c r="C770" s="18"/>
      <c r="D770" s="18"/>
      <c r="E770" s="18"/>
      <c r="F770" s="18"/>
      <c r="G770" s="24"/>
    </row>
    <row r="771" spans="1:7" ht="15.75" hidden="1" customHeight="1">
      <c r="A771" s="29"/>
      <c r="B771" s="18"/>
      <c r="C771" s="18"/>
      <c r="D771" s="18"/>
      <c r="E771" s="18"/>
      <c r="F771" s="18"/>
      <c r="G771" s="24"/>
    </row>
    <row r="772" spans="1:7" ht="15.75" hidden="1" customHeight="1">
      <c r="A772" s="29"/>
      <c r="B772" s="18"/>
      <c r="C772" s="18"/>
      <c r="D772" s="18"/>
      <c r="E772" s="18"/>
      <c r="F772" s="18"/>
      <c r="G772" s="24"/>
    </row>
    <row r="773" spans="1:7" ht="15.75" hidden="1" customHeight="1">
      <c r="A773" s="29"/>
      <c r="B773" s="18"/>
      <c r="C773" s="18"/>
      <c r="D773" s="18"/>
      <c r="E773" s="18"/>
      <c r="F773" s="18"/>
      <c r="G773" s="24"/>
    </row>
    <row r="774" spans="1:7" ht="15.75" hidden="1" customHeight="1">
      <c r="A774" s="29"/>
      <c r="B774" s="18"/>
      <c r="C774" s="18"/>
      <c r="D774" s="18"/>
      <c r="E774" s="18"/>
      <c r="F774" s="18"/>
      <c r="G774" s="24"/>
    </row>
    <row r="775" spans="1:7" ht="15.75" hidden="1" customHeight="1">
      <c r="A775" s="29"/>
      <c r="B775" s="18"/>
      <c r="C775" s="18"/>
      <c r="D775" s="18"/>
      <c r="E775" s="18"/>
      <c r="F775" s="18"/>
      <c r="G775" s="24"/>
    </row>
    <row r="776" spans="1:7" ht="15.75" hidden="1" customHeight="1">
      <c r="A776" s="29"/>
      <c r="B776" s="18"/>
      <c r="C776" s="18"/>
      <c r="D776" s="18"/>
      <c r="E776" s="18"/>
      <c r="F776" s="18"/>
      <c r="G776" s="24"/>
    </row>
    <row r="777" spans="1:7" ht="15.75" hidden="1" customHeight="1">
      <c r="A777" s="29"/>
      <c r="B777" s="18"/>
      <c r="C777" s="18"/>
      <c r="D777" s="18"/>
      <c r="E777" s="18"/>
      <c r="F777" s="18"/>
      <c r="G777" s="24"/>
    </row>
    <row r="778" spans="1:7" ht="15.75" hidden="1" customHeight="1">
      <c r="A778" s="29"/>
      <c r="B778" s="18"/>
      <c r="C778" s="18"/>
      <c r="D778" s="18"/>
      <c r="E778" s="18"/>
      <c r="F778" s="18"/>
      <c r="G778" s="24"/>
    </row>
    <row r="779" spans="1:7" ht="15.75" hidden="1" customHeight="1">
      <c r="A779" s="29"/>
      <c r="B779" s="18"/>
      <c r="C779" s="18"/>
      <c r="D779" s="18"/>
      <c r="E779" s="18"/>
      <c r="F779" s="18"/>
      <c r="G779" s="24"/>
    </row>
    <row r="780" spans="1:7" ht="15.75" hidden="1" customHeight="1">
      <c r="A780" s="29"/>
      <c r="B780" s="18"/>
      <c r="C780" s="18"/>
      <c r="D780" s="18"/>
      <c r="E780" s="18"/>
      <c r="F780" s="18"/>
      <c r="G780" s="24"/>
    </row>
    <row r="781" spans="1:7" ht="15.75" hidden="1" customHeight="1">
      <c r="A781" s="29"/>
      <c r="B781" s="18"/>
      <c r="C781" s="18"/>
      <c r="D781" s="18"/>
      <c r="E781" s="18"/>
      <c r="F781" s="18"/>
      <c r="G781" s="24"/>
    </row>
    <row r="782" spans="1:7" ht="15.75" hidden="1" customHeight="1">
      <c r="A782" s="29"/>
      <c r="B782" s="18"/>
      <c r="C782" s="18"/>
      <c r="D782" s="18"/>
      <c r="E782" s="18"/>
      <c r="F782" s="18"/>
      <c r="G782" s="24"/>
    </row>
    <row r="783" spans="1:7" ht="15.75" hidden="1" customHeight="1">
      <c r="A783" s="29"/>
      <c r="B783" s="18"/>
      <c r="C783" s="18"/>
      <c r="D783" s="18"/>
      <c r="E783" s="18"/>
      <c r="F783" s="18"/>
      <c r="G783" s="24"/>
    </row>
    <row r="784" spans="1:7" ht="15.75" hidden="1" customHeight="1">
      <c r="A784" s="29"/>
      <c r="B784" s="18"/>
      <c r="C784" s="18"/>
      <c r="D784" s="18"/>
      <c r="E784" s="18"/>
      <c r="F784" s="18"/>
      <c r="G784" s="24"/>
    </row>
    <row r="785" spans="1:7" ht="15.75" hidden="1" customHeight="1">
      <c r="A785" s="29"/>
      <c r="B785" s="18"/>
      <c r="C785" s="18"/>
      <c r="D785" s="18"/>
      <c r="E785" s="18"/>
      <c r="F785" s="18"/>
      <c r="G785" s="24"/>
    </row>
    <row r="786" spans="1:7" ht="15.75" hidden="1" customHeight="1">
      <c r="A786" s="29"/>
      <c r="B786" s="18"/>
      <c r="C786" s="18"/>
      <c r="D786" s="18"/>
      <c r="E786" s="18"/>
      <c r="F786" s="18"/>
      <c r="G786" s="24"/>
    </row>
    <row r="787" spans="1:7" ht="15.75" hidden="1" customHeight="1">
      <c r="A787" s="29"/>
      <c r="B787" s="18"/>
      <c r="C787" s="18"/>
      <c r="D787" s="18"/>
      <c r="E787" s="18"/>
      <c r="F787" s="18"/>
      <c r="G787" s="24"/>
    </row>
    <row r="788" spans="1:7" ht="15.75" hidden="1" customHeight="1">
      <c r="A788" s="29"/>
      <c r="B788" s="18"/>
      <c r="C788" s="18"/>
      <c r="D788" s="18"/>
      <c r="E788" s="18"/>
      <c r="F788" s="18"/>
      <c r="G788" s="24"/>
    </row>
    <row r="789" spans="1:7" ht="15.75" hidden="1" customHeight="1">
      <c r="A789" s="29"/>
      <c r="B789" s="18"/>
      <c r="C789" s="18"/>
      <c r="D789" s="18"/>
      <c r="E789" s="18"/>
      <c r="F789" s="18"/>
      <c r="G789" s="24"/>
    </row>
    <row r="790" spans="1:7" ht="15.75" hidden="1" customHeight="1">
      <c r="A790" s="29"/>
      <c r="B790" s="18"/>
      <c r="C790" s="18"/>
      <c r="D790" s="18"/>
      <c r="E790" s="18"/>
      <c r="F790" s="18"/>
      <c r="G790" s="24"/>
    </row>
    <row r="791" spans="1:7" ht="15.75" hidden="1" customHeight="1">
      <c r="A791" s="29"/>
      <c r="B791" s="18"/>
      <c r="C791" s="18"/>
      <c r="D791" s="18"/>
      <c r="E791" s="18"/>
      <c r="F791" s="18"/>
      <c r="G791" s="24"/>
    </row>
    <row r="792" spans="1:7" ht="15.75" hidden="1" customHeight="1">
      <c r="A792" s="29"/>
      <c r="B792" s="18"/>
      <c r="C792" s="18"/>
      <c r="D792" s="18"/>
      <c r="E792" s="18"/>
      <c r="F792" s="18"/>
      <c r="G792" s="24"/>
    </row>
    <row r="793" spans="1:7" ht="15.75" hidden="1" customHeight="1">
      <c r="A793" s="29"/>
      <c r="B793" s="18"/>
      <c r="C793" s="18"/>
      <c r="D793" s="18"/>
      <c r="E793" s="18"/>
      <c r="F793" s="18"/>
      <c r="G793" s="24"/>
    </row>
    <row r="794" spans="1:7" ht="15.75" hidden="1" customHeight="1">
      <c r="A794" s="29"/>
      <c r="B794" s="18"/>
      <c r="C794" s="18"/>
      <c r="D794" s="18"/>
      <c r="E794" s="18"/>
      <c r="F794" s="18"/>
      <c r="G794" s="24"/>
    </row>
    <row r="795" spans="1:7" ht="15.75" hidden="1" customHeight="1">
      <c r="A795" s="29"/>
      <c r="B795" s="18"/>
      <c r="C795" s="18"/>
      <c r="D795" s="18"/>
      <c r="E795" s="18"/>
      <c r="F795" s="18"/>
      <c r="G795" s="24"/>
    </row>
    <row r="796" spans="1:7" ht="15.75" hidden="1" customHeight="1">
      <c r="A796" s="29"/>
      <c r="B796" s="18"/>
      <c r="C796" s="18"/>
      <c r="D796" s="18"/>
      <c r="E796" s="18"/>
      <c r="F796" s="18"/>
      <c r="G796" s="24"/>
    </row>
    <row r="797" spans="1:7" ht="15.75" hidden="1" customHeight="1">
      <c r="A797" s="29"/>
      <c r="B797" s="18"/>
      <c r="C797" s="18"/>
      <c r="D797" s="18"/>
      <c r="E797" s="18"/>
      <c r="F797" s="18"/>
      <c r="G797" s="24"/>
    </row>
    <row r="798" spans="1:7" ht="15.75" hidden="1" customHeight="1">
      <c r="A798" s="29"/>
      <c r="B798" s="18"/>
      <c r="C798" s="18"/>
      <c r="D798" s="18"/>
      <c r="E798" s="18"/>
      <c r="F798" s="18"/>
      <c r="G798" s="24"/>
    </row>
    <row r="799" spans="1:7" ht="15.75" hidden="1" customHeight="1">
      <c r="A799" s="29"/>
      <c r="B799" s="18"/>
      <c r="C799" s="18"/>
      <c r="D799" s="18"/>
      <c r="E799" s="18"/>
      <c r="F799" s="18"/>
      <c r="G799" s="24"/>
    </row>
    <row r="800" spans="1:7" ht="15.75" hidden="1" customHeight="1">
      <c r="A800" s="29"/>
      <c r="B800" s="18"/>
      <c r="C800" s="18"/>
      <c r="D800" s="18"/>
      <c r="E800" s="18"/>
      <c r="F800" s="18"/>
      <c r="G800" s="24"/>
    </row>
    <row r="801" spans="1:7" ht="15.75" hidden="1" customHeight="1">
      <c r="A801" s="29"/>
      <c r="B801" s="18"/>
      <c r="C801" s="18"/>
      <c r="D801" s="18"/>
      <c r="E801" s="18"/>
      <c r="F801" s="18"/>
      <c r="G801" s="24"/>
    </row>
    <row r="802" spans="1:7" ht="15.75" hidden="1" customHeight="1">
      <c r="A802" s="29"/>
      <c r="B802" s="18"/>
      <c r="C802" s="18"/>
      <c r="D802" s="18"/>
      <c r="E802" s="18"/>
      <c r="F802" s="18"/>
      <c r="G802" s="24"/>
    </row>
    <row r="803" spans="1:7" ht="15.75" hidden="1" customHeight="1">
      <c r="A803" s="29"/>
      <c r="B803" s="18"/>
      <c r="C803" s="18"/>
      <c r="D803" s="18"/>
      <c r="E803" s="18"/>
      <c r="F803" s="18"/>
      <c r="G803" s="24"/>
    </row>
    <row r="804" spans="1:7" ht="15.75" hidden="1" customHeight="1">
      <c r="A804" s="29"/>
      <c r="B804" s="18"/>
      <c r="C804" s="18"/>
      <c r="D804" s="18"/>
      <c r="E804" s="18"/>
      <c r="F804" s="18"/>
      <c r="G804" s="24"/>
    </row>
    <row r="805" spans="1:7" ht="15.75" hidden="1" customHeight="1">
      <c r="A805" s="29"/>
      <c r="B805" s="18"/>
      <c r="C805" s="18"/>
      <c r="D805" s="18"/>
      <c r="E805" s="18"/>
      <c r="F805" s="18"/>
      <c r="G805" s="24"/>
    </row>
    <row r="806" spans="1:7" ht="15.75" hidden="1" customHeight="1">
      <c r="A806" s="29"/>
      <c r="B806" s="18"/>
      <c r="C806" s="18"/>
      <c r="D806" s="18"/>
      <c r="E806" s="18"/>
      <c r="F806" s="18"/>
      <c r="G806" s="24"/>
    </row>
    <row r="807" spans="1:7" ht="15.75" hidden="1" customHeight="1">
      <c r="A807" s="29"/>
      <c r="B807" s="18"/>
      <c r="C807" s="18"/>
      <c r="D807" s="18"/>
      <c r="E807" s="18"/>
      <c r="F807" s="18"/>
      <c r="G807" s="24"/>
    </row>
    <row r="808" spans="1:7" ht="15.75" hidden="1" customHeight="1">
      <c r="A808" s="29"/>
      <c r="B808" s="18"/>
      <c r="C808" s="18"/>
      <c r="D808" s="18"/>
      <c r="E808" s="18"/>
      <c r="F808" s="18"/>
      <c r="G808" s="24"/>
    </row>
    <row r="809" spans="1:7" ht="15.75" hidden="1" customHeight="1">
      <c r="A809" s="29"/>
      <c r="B809" s="18"/>
      <c r="C809" s="18"/>
      <c r="D809" s="18"/>
      <c r="E809" s="18"/>
      <c r="F809" s="18"/>
      <c r="G809" s="24"/>
    </row>
    <row r="810" spans="1:7" ht="15.75" hidden="1" customHeight="1">
      <c r="A810" s="29"/>
      <c r="B810" s="18"/>
      <c r="C810" s="18"/>
      <c r="D810" s="18"/>
      <c r="E810" s="18"/>
      <c r="F810" s="18"/>
      <c r="G810" s="24"/>
    </row>
    <row r="811" spans="1:7" ht="15.75" hidden="1" customHeight="1">
      <c r="A811" s="29"/>
      <c r="B811" s="18"/>
      <c r="C811" s="18"/>
      <c r="D811" s="18"/>
      <c r="E811" s="18"/>
      <c r="F811" s="18"/>
      <c r="G811" s="24"/>
    </row>
    <row r="812" spans="1:7" ht="15.75" hidden="1" customHeight="1">
      <c r="A812" s="29"/>
      <c r="B812" s="18"/>
      <c r="C812" s="18"/>
      <c r="D812" s="18"/>
      <c r="E812" s="18"/>
      <c r="F812" s="18"/>
      <c r="G812" s="24"/>
    </row>
    <row r="813" spans="1:7" ht="15.75" hidden="1" customHeight="1">
      <c r="A813" s="29"/>
      <c r="B813" s="18"/>
      <c r="C813" s="18"/>
      <c r="D813" s="18"/>
      <c r="E813" s="18"/>
      <c r="F813" s="18"/>
      <c r="G813" s="24"/>
    </row>
    <row r="814" spans="1:7" ht="15.75" hidden="1" customHeight="1">
      <c r="A814" s="29"/>
      <c r="B814" s="18"/>
      <c r="C814" s="18"/>
      <c r="D814" s="18"/>
      <c r="E814" s="18"/>
      <c r="F814" s="18"/>
      <c r="G814" s="24"/>
    </row>
    <row r="815" spans="1:7" ht="15.75" hidden="1" customHeight="1">
      <c r="A815" s="29"/>
      <c r="B815" s="18"/>
      <c r="C815" s="18"/>
      <c r="D815" s="18"/>
      <c r="E815" s="18"/>
      <c r="F815" s="18"/>
      <c r="G815" s="24"/>
    </row>
    <row r="816" spans="1:7" ht="15.75" hidden="1" customHeight="1">
      <c r="A816" s="29"/>
      <c r="B816" s="18"/>
      <c r="C816" s="18"/>
      <c r="D816" s="18"/>
      <c r="E816" s="18"/>
      <c r="F816" s="18"/>
      <c r="G816" s="24"/>
    </row>
    <row r="817" spans="1:7" ht="15.75" hidden="1" customHeight="1">
      <c r="A817" s="29"/>
      <c r="B817" s="18"/>
      <c r="C817" s="18"/>
      <c r="D817" s="18"/>
      <c r="E817" s="18"/>
      <c r="F817" s="18"/>
      <c r="G817" s="24"/>
    </row>
    <row r="818" spans="1:7" ht="15.75" hidden="1" customHeight="1">
      <c r="A818" s="29"/>
      <c r="B818" s="18"/>
      <c r="C818" s="18"/>
      <c r="D818" s="18"/>
      <c r="E818" s="18"/>
      <c r="F818" s="18"/>
      <c r="G818" s="24"/>
    </row>
    <row r="819" spans="1:7" ht="15.75" hidden="1" customHeight="1">
      <c r="A819" s="29"/>
      <c r="B819" s="18"/>
      <c r="C819" s="18"/>
      <c r="D819" s="18"/>
      <c r="E819" s="18"/>
      <c r="F819" s="18"/>
      <c r="G819" s="24"/>
    </row>
    <row r="820" spans="1:7" ht="15.75" hidden="1" customHeight="1">
      <c r="A820" s="29"/>
      <c r="B820" s="18"/>
      <c r="C820" s="18"/>
      <c r="D820" s="18"/>
      <c r="E820" s="18"/>
      <c r="F820" s="18"/>
      <c r="G820" s="24"/>
    </row>
    <row r="821" spans="1:7" ht="15.75" hidden="1" customHeight="1">
      <c r="A821" s="29"/>
      <c r="B821" s="18"/>
      <c r="C821" s="18"/>
      <c r="D821" s="18"/>
      <c r="E821" s="18"/>
      <c r="F821" s="18"/>
      <c r="G821" s="24"/>
    </row>
    <row r="822" spans="1:7" ht="15.75" hidden="1" customHeight="1">
      <c r="A822" s="29"/>
      <c r="B822" s="18"/>
      <c r="C822" s="18"/>
      <c r="D822" s="18"/>
      <c r="E822" s="18"/>
      <c r="F822" s="18"/>
      <c r="G822" s="24"/>
    </row>
    <row r="823" spans="1:7" ht="15.75" hidden="1" customHeight="1">
      <c r="A823" s="29"/>
      <c r="B823" s="18"/>
      <c r="C823" s="18"/>
      <c r="D823" s="18"/>
      <c r="E823" s="18"/>
      <c r="F823" s="18"/>
      <c r="G823" s="24"/>
    </row>
    <row r="824" spans="1:7" ht="15.75" hidden="1" customHeight="1">
      <c r="A824" s="29"/>
      <c r="B824" s="18"/>
      <c r="C824" s="18"/>
      <c r="D824" s="18"/>
      <c r="E824" s="18"/>
      <c r="F824" s="18"/>
      <c r="G824" s="24"/>
    </row>
    <row r="825" spans="1:7" ht="15.75" hidden="1" customHeight="1">
      <c r="A825" s="29"/>
      <c r="B825" s="18"/>
      <c r="C825" s="18"/>
      <c r="D825" s="18"/>
      <c r="E825" s="18"/>
      <c r="F825" s="18"/>
      <c r="G825" s="24"/>
    </row>
    <row r="826" spans="1:7" ht="15.75" hidden="1" customHeight="1">
      <c r="A826" s="29"/>
      <c r="B826" s="18"/>
      <c r="C826" s="18"/>
      <c r="D826" s="18"/>
      <c r="E826" s="18"/>
      <c r="F826" s="18"/>
      <c r="G826" s="24"/>
    </row>
    <row r="827" spans="1:7" ht="15.75" hidden="1" customHeight="1">
      <c r="A827" s="29"/>
      <c r="B827" s="18"/>
      <c r="C827" s="18"/>
      <c r="D827" s="18"/>
      <c r="E827" s="18"/>
      <c r="F827" s="18"/>
      <c r="G827" s="24"/>
    </row>
    <row r="828" spans="1:7" ht="15.75" hidden="1" customHeight="1">
      <c r="A828" s="29"/>
      <c r="B828" s="18"/>
      <c r="C828" s="18"/>
      <c r="D828" s="18"/>
      <c r="E828" s="18"/>
      <c r="F828" s="18"/>
      <c r="G828" s="24"/>
    </row>
    <row r="829" spans="1:7" ht="15.75" hidden="1" customHeight="1">
      <c r="A829" s="29"/>
      <c r="B829" s="18"/>
      <c r="C829" s="18"/>
      <c r="D829" s="18"/>
      <c r="E829" s="18"/>
      <c r="F829" s="18"/>
      <c r="G829" s="24"/>
    </row>
    <row r="830" spans="1:7" ht="15.75" hidden="1" customHeight="1">
      <c r="A830" s="29"/>
      <c r="B830" s="18"/>
      <c r="C830" s="18"/>
      <c r="D830" s="18"/>
      <c r="E830" s="18"/>
      <c r="F830" s="18"/>
      <c r="G830" s="24"/>
    </row>
    <row r="831" spans="1:7" ht="15.75" hidden="1" customHeight="1">
      <c r="A831" s="29"/>
      <c r="B831" s="18"/>
      <c r="C831" s="18"/>
      <c r="D831" s="18"/>
      <c r="E831" s="18"/>
      <c r="F831" s="18"/>
      <c r="G831" s="24"/>
    </row>
    <row r="832" spans="1:7" ht="15.75" hidden="1" customHeight="1">
      <c r="A832" s="29"/>
      <c r="B832" s="18"/>
      <c r="C832" s="18"/>
      <c r="D832" s="18"/>
      <c r="E832" s="18"/>
      <c r="F832" s="18"/>
      <c r="G832" s="24"/>
    </row>
    <row r="833" spans="1:7" ht="15.75" hidden="1" customHeight="1">
      <c r="A833" s="29"/>
      <c r="B833" s="18"/>
      <c r="C833" s="18"/>
      <c r="D833" s="18"/>
      <c r="E833" s="18"/>
      <c r="F833" s="18"/>
      <c r="G833" s="24"/>
    </row>
    <row r="834" spans="1:7" ht="15.75" hidden="1" customHeight="1">
      <c r="A834" s="29"/>
      <c r="B834" s="18"/>
      <c r="C834" s="18"/>
      <c r="D834" s="18"/>
      <c r="E834" s="18"/>
      <c r="F834" s="18"/>
      <c r="G834" s="24"/>
    </row>
    <row r="835" spans="1:7" ht="15.75" hidden="1" customHeight="1">
      <c r="A835" s="29"/>
      <c r="B835" s="18"/>
      <c r="C835" s="18"/>
      <c r="D835" s="18"/>
      <c r="E835" s="18"/>
      <c r="F835" s="18"/>
      <c r="G835" s="24"/>
    </row>
    <row r="836" spans="1:7" ht="15.75" hidden="1" customHeight="1">
      <c r="A836" s="29"/>
      <c r="B836" s="18"/>
      <c r="C836" s="18"/>
      <c r="D836" s="18"/>
      <c r="E836" s="18"/>
      <c r="F836" s="18"/>
      <c r="G836" s="24"/>
    </row>
    <row r="837" spans="1:7" ht="15.75" hidden="1" customHeight="1">
      <c r="A837" s="29"/>
      <c r="B837" s="18"/>
      <c r="C837" s="18"/>
      <c r="D837" s="18"/>
      <c r="E837" s="18"/>
      <c r="F837" s="18"/>
      <c r="G837" s="24"/>
    </row>
    <row r="838" spans="1:7" ht="15.75" hidden="1" customHeight="1">
      <c r="A838" s="29"/>
      <c r="B838" s="18"/>
      <c r="C838" s="18"/>
      <c r="D838" s="18"/>
      <c r="E838" s="18"/>
      <c r="F838" s="18"/>
      <c r="G838" s="24"/>
    </row>
    <row r="839" spans="1:7" ht="15.75" hidden="1" customHeight="1">
      <c r="A839" s="29"/>
      <c r="B839" s="18"/>
      <c r="C839" s="18"/>
      <c r="D839" s="18"/>
      <c r="E839" s="18"/>
      <c r="F839" s="18"/>
      <c r="G839" s="24"/>
    </row>
    <row r="840" spans="1:7" ht="15.75" hidden="1" customHeight="1">
      <c r="A840" s="29"/>
      <c r="B840" s="18"/>
      <c r="C840" s="18"/>
      <c r="D840" s="18"/>
      <c r="E840" s="18"/>
      <c r="F840" s="18"/>
      <c r="G840" s="24"/>
    </row>
    <row r="841" spans="1:7" ht="15.75" hidden="1" customHeight="1">
      <c r="A841" s="29"/>
      <c r="B841" s="18"/>
      <c r="C841" s="18"/>
      <c r="D841" s="18"/>
      <c r="E841" s="18"/>
      <c r="F841" s="18"/>
      <c r="G841" s="24"/>
    </row>
    <row r="842" spans="1:7" ht="15.75" hidden="1" customHeight="1">
      <c r="A842" s="29"/>
      <c r="B842" s="18"/>
      <c r="C842" s="18"/>
      <c r="D842" s="18"/>
      <c r="E842" s="18"/>
      <c r="F842" s="18"/>
      <c r="G842" s="24"/>
    </row>
    <row r="843" spans="1:7" ht="15.75" hidden="1" customHeight="1">
      <c r="A843" s="29"/>
      <c r="B843" s="18"/>
      <c r="C843" s="18"/>
      <c r="D843" s="18"/>
      <c r="E843" s="18"/>
      <c r="F843" s="18"/>
      <c r="G843" s="24"/>
    </row>
    <row r="844" spans="1:7" ht="15.75" hidden="1" customHeight="1">
      <c r="A844" s="29"/>
      <c r="B844" s="18"/>
      <c r="C844" s="18"/>
      <c r="D844" s="18"/>
      <c r="E844" s="18"/>
      <c r="F844" s="18"/>
      <c r="G844" s="24"/>
    </row>
    <row r="845" spans="1:7" ht="15.75" hidden="1" customHeight="1">
      <c r="A845" s="29"/>
      <c r="B845" s="18"/>
      <c r="C845" s="18"/>
      <c r="D845" s="18"/>
      <c r="E845" s="18"/>
      <c r="F845" s="18"/>
      <c r="G845" s="24"/>
    </row>
    <row r="846" spans="1:7" ht="15.75" hidden="1" customHeight="1">
      <c r="A846" s="29"/>
      <c r="B846" s="18"/>
      <c r="C846" s="18"/>
      <c r="D846" s="18"/>
      <c r="E846" s="18"/>
      <c r="F846" s="18"/>
      <c r="G846" s="24"/>
    </row>
    <row r="847" spans="1:7" ht="15.75" hidden="1" customHeight="1">
      <c r="A847" s="29"/>
      <c r="B847" s="18"/>
      <c r="C847" s="18"/>
      <c r="D847" s="18"/>
      <c r="E847" s="18"/>
      <c r="F847" s="18"/>
      <c r="G847" s="24"/>
    </row>
    <row r="848" spans="1:7" ht="15.75" hidden="1" customHeight="1">
      <c r="A848" s="29"/>
      <c r="B848" s="18"/>
      <c r="C848" s="18"/>
      <c r="D848" s="18"/>
      <c r="E848" s="18"/>
      <c r="F848" s="18"/>
      <c r="G848" s="24"/>
    </row>
    <row r="849" spans="1:7" ht="15.75" hidden="1" customHeight="1">
      <c r="A849" s="29"/>
      <c r="B849" s="18"/>
      <c r="C849" s="18"/>
      <c r="D849" s="18"/>
      <c r="E849" s="18"/>
      <c r="F849" s="18"/>
      <c r="G849" s="24"/>
    </row>
    <row r="850" spans="1:7" ht="15.75" hidden="1" customHeight="1">
      <c r="A850" s="29"/>
      <c r="B850" s="18"/>
      <c r="C850" s="18"/>
      <c r="D850" s="18"/>
      <c r="E850" s="18"/>
      <c r="F850" s="18"/>
      <c r="G850" s="24"/>
    </row>
    <row r="851" spans="1:7" ht="15.75" hidden="1" customHeight="1">
      <c r="A851" s="29"/>
      <c r="B851" s="18"/>
      <c r="C851" s="18"/>
      <c r="D851" s="18"/>
      <c r="E851" s="18"/>
      <c r="F851" s="18"/>
      <c r="G851" s="24"/>
    </row>
    <row r="852" spans="1:7" ht="15.75" hidden="1" customHeight="1">
      <c r="A852" s="29"/>
      <c r="B852" s="18"/>
      <c r="C852" s="18"/>
      <c r="D852" s="18"/>
      <c r="E852" s="18"/>
      <c r="F852" s="18"/>
      <c r="G852" s="24"/>
    </row>
    <row r="853" spans="1:7" ht="15.75" hidden="1" customHeight="1">
      <c r="A853" s="29"/>
      <c r="B853" s="18"/>
      <c r="C853" s="18"/>
      <c r="D853" s="18"/>
      <c r="E853" s="18"/>
      <c r="F853" s="18"/>
      <c r="G853" s="24"/>
    </row>
    <row r="854" spans="1:7" ht="15.75" hidden="1" customHeight="1">
      <c r="A854" s="29"/>
      <c r="B854" s="18"/>
      <c r="C854" s="18"/>
      <c r="D854" s="18"/>
      <c r="E854" s="18"/>
      <c r="F854" s="18"/>
      <c r="G854" s="24"/>
    </row>
    <row r="855" spans="1:7" ht="15.75" hidden="1" customHeight="1">
      <c r="A855" s="29"/>
      <c r="B855" s="18"/>
      <c r="C855" s="18"/>
      <c r="D855" s="18"/>
      <c r="E855" s="18"/>
      <c r="F855" s="18"/>
      <c r="G855" s="24"/>
    </row>
    <row r="856" spans="1:7" ht="15.75" hidden="1" customHeight="1">
      <c r="A856" s="29"/>
      <c r="B856" s="18"/>
      <c r="C856" s="18"/>
      <c r="D856" s="18"/>
      <c r="E856" s="18"/>
      <c r="F856" s="18"/>
      <c r="G856" s="24"/>
    </row>
    <row r="857" spans="1:7" ht="15.75" hidden="1" customHeight="1">
      <c r="A857" s="29"/>
      <c r="B857" s="18"/>
      <c r="C857" s="18"/>
      <c r="D857" s="18"/>
      <c r="E857" s="18"/>
      <c r="F857" s="18"/>
      <c r="G857" s="24"/>
    </row>
    <row r="858" spans="1:7" ht="15.75" hidden="1" customHeight="1">
      <c r="A858" s="29"/>
      <c r="B858" s="18"/>
      <c r="C858" s="18"/>
      <c r="D858" s="18"/>
      <c r="E858" s="18"/>
      <c r="F858" s="18"/>
      <c r="G858" s="24"/>
    </row>
    <row r="859" spans="1:7" ht="15.75" hidden="1" customHeight="1">
      <c r="A859" s="29"/>
      <c r="B859" s="18"/>
      <c r="C859" s="18"/>
      <c r="D859" s="18"/>
      <c r="E859" s="18"/>
      <c r="F859" s="18"/>
      <c r="G859" s="24"/>
    </row>
    <row r="860" spans="1:7" ht="15.75" hidden="1" customHeight="1">
      <c r="A860" s="29"/>
      <c r="B860" s="18"/>
      <c r="C860" s="18"/>
      <c r="D860" s="18"/>
      <c r="E860" s="18"/>
      <c r="F860" s="18"/>
      <c r="G860" s="24"/>
    </row>
    <row r="861" spans="1:7" ht="15.75" hidden="1" customHeight="1">
      <c r="A861" s="29"/>
      <c r="B861" s="18"/>
      <c r="C861" s="18"/>
      <c r="D861" s="18"/>
      <c r="E861" s="18"/>
      <c r="F861" s="18"/>
      <c r="G861" s="24"/>
    </row>
    <row r="862" spans="1:7" ht="15.75" hidden="1" customHeight="1">
      <c r="A862" s="29"/>
      <c r="B862" s="18"/>
      <c r="C862" s="18"/>
      <c r="D862" s="18"/>
      <c r="E862" s="18"/>
      <c r="F862" s="18"/>
      <c r="G862" s="24"/>
    </row>
    <row r="863" spans="1:7" ht="15.75" hidden="1" customHeight="1">
      <c r="A863" s="29"/>
      <c r="B863" s="18"/>
      <c r="C863" s="18"/>
      <c r="D863" s="18"/>
      <c r="E863" s="18"/>
      <c r="F863" s="18"/>
      <c r="G863" s="24"/>
    </row>
    <row r="864" spans="1:7" ht="15.75" hidden="1" customHeight="1">
      <c r="A864" s="29"/>
      <c r="B864" s="18"/>
      <c r="C864" s="18"/>
      <c r="D864" s="18"/>
      <c r="E864" s="18"/>
      <c r="F864" s="18"/>
      <c r="G864" s="24"/>
    </row>
    <row r="865" spans="1:7" ht="15.75" hidden="1" customHeight="1">
      <c r="A865" s="29"/>
      <c r="B865" s="18"/>
      <c r="C865" s="18"/>
      <c r="D865" s="18"/>
      <c r="E865" s="18"/>
      <c r="F865" s="18"/>
      <c r="G865" s="24"/>
    </row>
    <row r="866" spans="1:7" ht="15.75" hidden="1" customHeight="1">
      <c r="A866" s="29"/>
      <c r="B866" s="18"/>
      <c r="C866" s="18"/>
      <c r="D866" s="18"/>
      <c r="E866" s="18"/>
      <c r="F866" s="18"/>
      <c r="G866" s="24"/>
    </row>
    <row r="867" spans="1:7" ht="15.75" hidden="1" customHeight="1">
      <c r="A867" s="29"/>
      <c r="B867" s="18"/>
      <c r="C867" s="18"/>
      <c r="D867" s="18"/>
      <c r="E867" s="18"/>
      <c r="F867" s="18"/>
      <c r="G867" s="24"/>
    </row>
    <row r="868" spans="1:7" ht="15.75" hidden="1" customHeight="1">
      <c r="A868" s="29"/>
      <c r="B868" s="18"/>
      <c r="C868" s="18"/>
      <c r="D868" s="18"/>
      <c r="E868" s="18"/>
      <c r="F868" s="18"/>
      <c r="G868" s="24"/>
    </row>
    <row r="869" spans="1:7" ht="15.75" hidden="1" customHeight="1">
      <c r="A869" s="29"/>
      <c r="B869" s="18"/>
      <c r="C869" s="18"/>
      <c r="D869" s="18"/>
      <c r="E869" s="18"/>
      <c r="F869" s="18"/>
      <c r="G869" s="24"/>
    </row>
    <row r="870" spans="1:7" ht="15.75" hidden="1" customHeight="1">
      <c r="A870" s="29"/>
      <c r="B870" s="18"/>
      <c r="C870" s="18"/>
      <c r="D870" s="18"/>
      <c r="E870" s="18"/>
      <c r="F870" s="18"/>
      <c r="G870" s="24"/>
    </row>
    <row r="871" spans="1:7" ht="15.75" hidden="1" customHeight="1">
      <c r="A871" s="29"/>
      <c r="B871" s="18"/>
      <c r="C871" s="18"/>
      <c r="D871" s="18"/>
      <c r="E871" s="18"/>
      <c r="F871" s="18"/>
      <c r="G871" s="24"/>
    </row>
    <row r="872" spans="1:7" ht="15.75" hidden="1" customHeight="1">
      <c r="A872" s="29"/>
      <c r="B872" s="18"/>
      <c r="C872" s="18"/>
      <c r="D872" s="18"/>
      <c r="E872" s="18"/>
      <c r="F872" s="18"/>
      <c r="G872" s="24"/>
    </row>
    <row r="873" spans="1:7" ht="15.75" hidden="1" customHeight="1">
      <c r="A873" s="29"/>
      <c r="B873" s="18"/>
      <c r="C873" s="18"/>
      <c r="D873" s="18"/>
      <c r="E873" s="18"/>
      <c r="F873" s="18"/>
      <c r="G873" s="24"/>
    </row>
    <row r="874" spans="1:7" ht="15.75" hidden="1" customHeight="1">
      <c r="A874" s="29"/>
      <c r="B874" s="18"/>
      <c r="C874" s="18"/>
      <c r="D874" s="18"/>
      <c r="E874" s="18"/>
      <c r="F874" s="18"/>
      <c r="G874" s="24"/>
    </row>
    <row r="875" spans="1:7" ht="15.75" hidden="1" customHeight="1">
      <c r="A875" s="29"/>
      <c r="B875" s="18"/>
      <c r="C875" s="18"/>
      <c r="D875" s="18"/>
      <c r="E875" s="18"/>
      <c r="F875" s="18"/>
      <c r="G875" s="24"/>
    </row>
    <row r="876" spans="1:7" ht="15.75" hidden="1" customHeight="1">
      <c r="A876" s="29"/>
      <c r="B876" s="18"/>
      <c r="C876" s="18"/>
      <c r="D876" s="18"/>
      <c r="E876" s="18"/>
      <c r="F876" s="18"/>
      <c r="G876" s="24"/>
    </row>
    <row r="877" spans="1:7" ht="15.75" hidden="1" customHeight="1">
      <c r="A877" s="29"/>
      <c r="B877" s="18"/>
      <c r="C877" s="18"/>
      <c r="D877" s="18"/>
      <c r="E877" s="18"/>
      <c r="F877" s="18"/>
      <c r="G877" s="24"/>
    </row>
    <row r="878" spans="1:7" ht="15.75" hidden="1" customHeight="1">
      <c r="A878" s="29"/>
      <c r="B878" s="18"/>
      <c r="C878" s="18"/>
      <c r="D878" s="18"/>
      <c r="E878" s="18"/>
      <c r="F878" s="18"/>
      <c r="G878" s="24"/>
    </row>
    <row r="879" spans="1:7" ht="15.75" hidden="1" customHeight="1">
      <c r="A879" s="29"/>
      <c r="B879" s="18"/>
      <c r="C879" s="18"/>
      <c r="D879" s="18"/>
      <c r="E879" s="18"/>
      <c r="F879" s="18"/>
      <c r="G879" s="24"/>
    </row>
    <row r="880" spans="1:7" ht="15.75" hidden="1" customHeight="1">
      <c r="A880" s="29"/>
      <c r="B880" s="18"/>
      <c r="C880" s="18"/>
      <c r="D880" s="18"/>
      <c r="E880" s="18"/>
      <c r="F880" s="18"/>
      <c r="G880" s="24"/>
    </row>
    <row r="881" spans="1:7" ht="15.75" hidden="1" customHeight="1">
      <c r="A881" s="29"/>
      <c r="B881" s="18"/>
      <c r="C881" s="18"/>
      <c r="D881" s="18"/>
      <c r="E881" s="18"/>
      <c r="F881" s="18"/>
      <c r="G881" s="24"/>
    </row>
    <row r="882" spans="1:7" ht="15.75" hidden="1" customHeight="1">
      <c r="A882" s="29"/>
      <c r="B882" s="18"/>
      <c r="C882" s="18"/>
      <c r="D882" s="18"/>
      <c r="E882" s="18"/>
      <c r="F882" s="18"/>
      <c r="G882" s="24"/>
    </row>
    <row r="883" spans="1:7" ht="15.75" hidden="1" customHeight="1">
      <c r="A883" s="29"/>
      <c r="B883" s="18"/>
      <c r="C883" s="18"/>
      <c r="D883" s="18"/>
      <c r="E883" s="18"/>
      <c r="F883" s="18"/>
      <c r="G883" s="24"/>
    </row>
    <row r="884" spans="1:7" ht="15.75" hidden="1" customHeight="1">
      <c r="A884" s="29"/>
      <c r="B884" s="18"/>
      <c r="C884" s="18"/>
      <c r="D884" s="18"/>
      <c r="E884" s="18"/>
      <c r="F884" s="18"/>
      <c r="G884" s="24"/>
    </row>
    <row r="885" spans="1:7" ht="15.75" hidden="1" customHeight="1">
      <c r="A885" s="29"/>
      <c r="B885" s="18"/>
      <c r="C885" s="18"/>
      <c r="D885" s="18"/>
      <c r="E885" s="18"/>
      <c r="F885" s="18"/>
      <c r="G885" s="24"/>
    </row>
    <row r="886" spans="1:7" ht="15.75" hidden="1" customHeight="1">
      <c r="A886" s="29"/>
      <c r="B886" s="18"/>
      <c r="C886" s="18"/>
      <c r="D886" s="18"/>
      <c r="E886" s="18"/>
      <c r="F886" s="18"/>
      <c r="G886" s="24"/>
    </row>
    <row r="887" spans="1:7" ht="15.75" hidden="1" customHeight="1">
      <c r="A887" s="29"/>
      <c r="B887" s="18"/>
      <c r="C887" s="18"/>
      <c r="D887" s="18"/>
      <c r="E887" s="18"/>
      <c r="F887" s="18"/>
      <c r="G887" s="24"/>
    </row>
    <row r="888" spans="1:7" ht="15.75" hidden="1" customHeight="1">
      <c r="A888" s="29"/>
      <c r="B888" s="18"/>
      <c r="C888" s="18"/>
      <c r="D888" s="18"/>
      <c r="E888" s="18"/>
      <c r="F888" s="18"/>
      <c r="G888" s="24"/>
    </row>
    <row r="889" spans="1:7" ht="15.75" hidden="1" customHeight="1">
      <c r="A889" s="29"/>
      <c r="B889" s="18"/>
      <c r="C889" s="18"/>
      <c r="D889" s="18"/>
      <c r="E889" s="18"/>
      <c r="F889" s="18"/>
      <c r="G889" s="24"/>
    </row>
    <row r="890" spans="1:7" ht="15.75" hidden="1" customHeight="1">
      <c r="A890" s="29"/>
      <c r="B890" s="18"/>
      <c r="C890" s="18"/>
      <c r="D890" s="18"/>
      <c r="E890" s="18"/>
      <c r="F890" s="18"/>
      <c r="G890" s="24"/>
    </row>
    <row r="891" spans="1:7" ht="15.75" hidden="1" customHeight="1">
      <c r="A891" s="29"/>
      <c r="B891" s="18"/>
      <c r="C891" s="18"/>
      <c r="D891" s="18"/>
      <c r="E891" s="18"/>
      <c r="F891" s="18"/>
      <c r="G891" s="24"/>
    </row>
    <row r="892" spans="1:7" ht="15.75" hidden="1" customHeight="1">
      <c r="A892" s="29"/>
      <c r="B892" s="18"/>
      <c r="C892" s="18"/>
      <c r="D892" s="18"/>
      <c r="E892" s="18"/>
      <c r="F892" s="18"/>
      <c r="G892" s="24"/>
    </row>
    <row r="893" spans="1:7" ht="15.75" hidden="1" customHeight="1">
      <c r="A893" s="29"/>
      <c r="B893" s="18"/>
      <c r="C893" s="18"/>
      <c r="D893" s="18"/>
      <c r="E893" s="18"/>
      <c r="F893" s="18"/>
      <c r="G893" s="24"/>
    </row>
    <row r="894" spans="1:7" ht="15.75" hidden="1" customHeight="1">
      <c r="A894" s="29"/>
      <c r="B894" s="18"/>
      <c r="C894" s="18"/>
      <c r="D894" s="18"/>
      <c r="E894" s="18"/>
      <c r="F894" s="18"/>
      <c r="G894" s="24"/>
    </row>
    <row r="895" spans="1:7" ht="15.75" hidden="1" customHeight="1">
      <c r="A895" s="29"/>
      <c r="B895" s="18"/>
      <c r="C895" s="18"/>
      <c r="D895" s="18"/>
      <c r="E895" s="18"/>
      <c r="F895" s="18"/>
      <c r="G895" s="24"/>
    </row>
    <row r="896" spans="1:7" ht="15.75" hidden="1" customHeight="1">
      <c r="A896" s="29"/>
      <c r="B896" s="18"/>
      <c r="C896" s="18"/>
      <c r="D896" s="18"/>
      <c r="E896" s="18"/>
      <c r="F896" s="18"/>
      <c r="G896" s="24"/>
    </row>
    <row r="897" spans="1:7" ht="15.75" hidden="1" customHeight="1">
      <c r="A897" s="29"/>
      <c r="B897" s="18"/>
      <c r="C897" s="18"/>
      <c r="D897" s="18"/>
      <c r="E897" s="18"/>
      <c r="F897" s="18"/>
      <c r="G897" s="24"/>
    </row>
    <row r="898" spans="1:7" ht="15.75" hidden="1" customHeight="1">
      <c r="A898" s="29"/>
      <c r="B898" s="18"/>
      <c r="C898" s="18"/>
      <c r="D898" s="18"/>
      <c r="E898" s="18"/>
      <c r="F898" s="18"/>
      <c r="G898" s="24"/>
    </row>
    <row r="899" spans="1:7" ht="15.75" hidden="1" customHeight="1">
      <c r="A899" s="29"/>
      <c r="B899" s="18"/>
      <c r="C899" s="18"/>
      <c r="D899" s="18"/>
      <c r="E899" s="18"/>
      <c r="F899" s="18"/>
      <c r="G899" s="24"/>
    </row>
    <row r="900" spans="1:7" ht="15.75" hidden="1" customHeight="1">
      <c r="A900" s="29"/>
      <c r="B900" s="18"/>
      <c r="C900" s="18"/>
      <c r="D900" s="18"/>
      <c r="E900" s="18"/>
      <c r="F900" s="18"/>
      <c r="G900" s="24"/>
    </row>
    <row r="901" spans="1:7" ht="15.75" hidden="1" customHeight="1">
      <c r="A901" s="29"/>
      <c r="B901" s="18"/>
      <c r="C901" s="18"/>
      <c r="D901" s="18"/>
      <c r="E901" s="18"/>
      <c r="F901" s="18"/>
      <c r="G901" s="24"/>
    </row>
    <row r="902" spans="1:7" ht="15.75" hidden="1" customHeight="1">
      <c r="A902" s="29"/>
      <c r="B902" s="18"/>
      <c r="C902" s="18"/>
      <c r="D902" s="18"/>
      <c r="E902" s="18"/>
      <c r="F902" s="18"/>
      <c r="G902" s="24"/>
    </row>
    <row r="903" spans="1:7" ht="15.75" hidden="1" customHeight="1">
      <c r="A903" s="29"/>
      <c r="B903" s="18"/>
      <c r="C903" s="18"/>
      <c r="D903" s="18"/>
      <c r="E903" s="18"/>
      <c r="F903" s="18"/>
      <c r="G903" s="24"/>
    </row>
    <row r="904" spans="1:7" ht="15.75" hidden="1" customHeight="1">
      <c r="A904" s="29"/>
      <c r="B904" s="18"/>
      <c r="C904" s="18"/>
      <c r="D904" s="18"/>
      <c r="E904" s="18"/>
      <c r="F904" s="18"/>
      <c r="G904" s="24"/>
    </row>
    <row r="905" spans="1:7" ht="15.75" hidden="1" customHeight="1">
      <c r="A905" s="29"/>
      <c r="B905" s="18"/>
      <c r="C905" s="18"/>
      <c r="D905" s="18"/>
      <c r="E905" s="18"/>
      <c r="F905" s="18"/>
      <c r="G905" s="24"/>
    </row>
    <row r="906" spans="1:7" ht="15.75" hidden="1" customHeight="1">
      <c r="A906" s="29"/>
      <c r="B906" s="18"/>
      <c r="C906" s="18"/>
      <c r="D906" s="18"/>
      <c r="E906" s="18"/>
      <c r="F906" s="18"/>
      <c r="G906" s="24"/>
    </row>
    <row r="907" spans="1:7" ht="15.75" hidden="1" customHeight="1">
      <c r="A907" s="29"/>
      <c r="B907" s="18"/>
      <c r="C907" s="18"/>
      <c r="D907" s="18"/>
      <c r="E907" s="18"/>
      <c r="F907" s="18"/>
      <c r="G907" s="24"/>
    </row>
    <row r="908" spans="1:7" ht="15.75" hidden="1" customHeight="1">
      <c r="A908" s="29"/>
      <c r="B908" s="18"/>
      <c r="C908" s="18"/>
      <c r="D908" s="18"/>
      <c r="E908" s="18"/>
      <c r="F908" s="18"/>
      <c r="G908" s="24"/>
    </row>
    <row r="909" spans="1:7" ht="15.75" hidden="1" customHeight="1">
      <c r="A909" s="29"/>
      <c r="B909" s="18"/>
      <c r="C909" s="18"/>
      <c r="D909" s="18"/>
      <c r="E909" s="18"/>
      <c r="F909" s="18"/>
      <c r="G909" s="24"/>
    </row>
    <row r="910" spans="1:7" ht="15.75" hidden="1" customHeight="1">
      <c r="A910" s="29"/>
      <c r="B910" s="18"/>
      <c r="C910" s="18"/>
      <c r="D910" s="18"/>
      <c r="E910" s="18"/>
      <c r="F910" s="18"/>
      <c r="G910" s="24"/>
    </row>
    <row r="911" spans="1:7" ht="15.75" hidden="1" customHeight="1">
      <c r="A911" s="29"/>
      <c r="B911" s="18"/>
      <c r="C911" s="18"/>
      <c r="D911" s="18"/>
      <c r="E911" s="18"/>
      <c r="F911" s="18"/>
      <c r="G911" s="24"/>
    </row>
    <row r="912" spans="1:7" ht="15.75" hidden="1" customHeight="1">
      <c r="A912" s="29"/>
      <c r="B912" s="18"/>
      <c r="C912" s="18"/>
      <c r="D912" s="18"/>
      <c r="E912" s="18"/>
      <c r="F912" s="18"/>
      <c r="G912" s="24"/>
    </row>
    <row r="913" spans="1:7" ht="15.75" hidden="1" customHeight="1">
      <c r="A913" s="29"/>
      <c r="B913" s="18"/>
      <c r="C913" s="18"/>
      <c r="D913" s="18"/>
      <c r="E913" s="18"/>
      <c r="F913" s="18"/>
      <c r="G913" s="24"/>
    </row>
    <row r="914" spans="1:7" ht="15.75" hidden="1" customHeight="1">
      <c r="A914" s="29"/>
      <c r="B914" s="18"/>
      <c r="C914" s="18"/>
      <c r="D914" s="18"/>
      <c r="E914" s="18"/>
      <c r="F914" s="18"/>
      <c r="G914" s="24"/>
    </row>
    <row r="915" spans="1:7" ht="15.75" hidden="1" customHeight="1">
      <c r="A915" s="29"/>
      <c r="B915" s="18"/>
      <c r="C915" s="18"/>
      <c r="D915" s="18"/>
      <c r="E915" s="18"/>
      <c r="F915" s="18"/>
      <c r="G915" s="24"/>
    </row>
    <row r="916" spans="1:7" ht="15.75" hidden="1" customHeight="1">
      <c r="A916" s="29"/>
      <c r="B916" s="18"/>
      <c r="C916" s="18"/>
      <c r="D916" s="18"/>
      <c r="E916" s="18"/>
      <c r="F916" s="18"/>
      <c r="G916" s="24"/>
    </row>
    <row r="917" spans="1:7" ht="15.75" hidden="1" customHeight="1">
      <c r="A917" s="29"/>
      <c r="B917" s="18"/>
      <c r="C917" s="18"/>
      <c r="D917" s="18"/>
      <c r="E917" s="18"/>
      <c r="F917" s="18"/>
      <c r="G917" s="24"/>
    </row>
    <row r="918" spans="1:7" ht="15.75" hidden="1" customHeight="1">
      <c r="A918" s="29"/>
      <c r="B918" s="18"/>
      <c r="C918" s="18"/>
      <c r="D918" s="18"/>
      <c r="E918" s="18"/>
      <c r="F918" s="18"/>
      <c r="G918" s="24"/>
    </row>
    <row r="919" spans="1:7" ht="15.75" hidden="1" customHeight="1">
      <c r="A919" s="29"/>
      <c r="B919" s="18"/>
      <c r="C919" s="18"/>
      <c r="D919" s="18"/>
      <c r="E919" s="18"/>
      <c r="F919" s="18"/>
      <c r="G919" s="24"/>
    </row>
    <row r="920" spans="1:7" ht="15.75" hidden="1" customHeight="1">
      <c r="A920" s="29"/>
      <c r="B920" s="18"/>
      <c r="C920" s="18"/>
      <c r="D920" s="18"/>
      <c r="E920" s="18"/>
      <c r="F920" s="18"/>
      <c r="G920" s="24"/>
    </row>
    <row r="921" spans="1:7" ht="15.75" hidden="1" customHeight="1">
      <c r="A921" s="29"/>
      <c r="B921" s="18"/>
      <c r="C921" s="18"/>
      <c r="D921" s="18"/>
      <c r="E921" s="18"/>
      <c r="F921" s="18"/>
      <c r="G921" s="24"/>
    </row>
    <row r="922" spans="1:7" ht="15.75" hidden="1" customHeight="1">
      <c r="A922" s="29"/>
      <c r="B922" s="18"/>
      <c r="C922" s="18"/>
      <c r="D922" s="18"/>
      <c r="E922" s="18"/>
      <c r="F922" s="18"/>
      <c r="G922" s="24"/>
    </row>
    <row r="923" spans="1:7" ht="15.75" hidden="1" customHeight="1">
      <c r="A923" s="29"/>
      <c r="B923" s="18"/>
      <c r="C923" s="18"/>
      <c r="D923" s="18"/>
      <c r="E923" s="18"/>
      <c r="F923" s="18"/>
      <c r="G923" s="24"/>
    </row>
    <row r="924" spans="1:7" ht="15.75" hidden="1" customHeight="1">
      <c r="A924" s="29"/>
      <c r="B924" s="18"/>
      <c r="C924" s="18"/>
      <c r="D924" s="18"/>
      <c r="E924" s="18"/>
      <c r="F924" s="18"/>
      <c r="G924" s="24"/>
    </row>
    <row r="925" spans="1:7" ht="15.75" hidden="1" customHeight="1">
      <c r="A925" s="29"/>
      <c r="B925" s="18"/>
      <c r="C925" s="18"/>
      <c r="D925" s="18"/>
      <c r="E925" s="18"/>
      <c r="F925" s="18"/>
      <c r="G925" s="24"/>
    </row>
    <row r="926" spans="1:7" ht="15.75" hidden="1" customHeight="1">
      <c r="A926" s="29"/>
      <c r="B926" s="18"/>
      <c r="C926" s="18"/>
      <c r="D926" s="18"/>
      <c r="E926" s="18"/>
      <c r="F926" s="18"/>
      <c r="G926" s="24"/>
    </row>
    <row r="927" spans="1:7" ht="15.75" hidden="1" customHeight="1">
      <c r="A927" s="29"/>
      <c r="B927" s="18"/>
      <c r="C927" s="18"/>
      <c r="D927" s="18"/>
      <c r="E927" s="18"/>
      <c r="F927" s="18"/>
      <c r="G927" s="24"/>
    </row>
    <row r="928" spans="1:7" ht="15.75" hidden="1" customHeight="1">
      <c r="A928" s="29"/>
      <c r="B928" s="18"/>
      <c r="C928" s="18"/>
      <c r="D928" s="18"/>
      <c r="E928" s="18"/>
      <c r="F928" s="18"/>
      <c r="G928" s="24"/>
    </row>
    <row r="929" spans="1:7" ht="15.75" hidden="1" customHeight="1">
      <c r="A929" s="29"/>
      <c r="B929" s="18"/>
      <c r="C929" s="18"/>
      <c r="D929" s="18"/>
      <c r="E929" s="18"/>
      <c r="F929" s="18"/>
      <c r="G929" s="24"/>
    </row>
    <row r="930" spans="1:7" ht="15.75" hidden="1" customHeight="1">
      <c r="A930" s="29"/>
      <c r="B930" s="18"/>
      <c r="C930" s="18"/>
      <c r="D930" s="18"/>
      <c r="E930" s="18"/>
      <c r="F930" s="18"/>
      <c r="G930" s="24"/>
    </row>
    <row r="931" spans="1:7" ht="15.75" hidden="1" customHeight="1">
      <c r="A931" s="29"/>
      <c r="B931" s="18"/>
      <c r="C931" s="18"/>
      <c r="D931" s="18"/>
      <c r="E931" s="18"/>
      <c r="F931" s="18"/>
      <c r="G931" s="24"/>
    </row>
    <row r="932" spans="1:7" ht="15.75" hidden="1" customHeight="1">
      <c r="A932" s="29"/>
      <c r="B932" s="18"/>
      <c r="C932" s="18"/>
      <c r="D932" s="18"/>
      <c r="E932" s="18"/>
      <c r="F932" s="18"/>
      <c r="G932" s="24"/>
    </row>
    <row r="933" spans="1:7" ht="15.75" hidden="1" customHeight="1">
      <c r="A933" s="29"/>
      <c r="B933" s="18"/>
      <c r="C933" s="18"/>
      <c r="D933" s="18"/>
      <c r="E933" s="18"/>
      <c r="F933" s="18"/>
      <c r="G933" s="24"/>
    </row>
    <row r="934" spans="1:7" ht="15.75" hidden="1" customHeight="1">
      <c r="A934" s="29"/>
      <c r="B934" s="18"/>
      <c r="C934" s="18"/>
      <c r="D934" s="18"/>
      <c r="E934" s="18"/>
      <c r="F934" s="18"/>
      <c r="G934" s="24"/>
    </row>
    <row r="935" spans="1:7" ht="15.75" hidden="1" customHeight="1">
      <c r="A935" s="29"/>
      <c r="B935" s="18"/>
      <c r="C935" s="18"/>
      <c r="D935" s="18"/>
      <c r="E935" s="18"/>
      <c r="F935" s="18"/>
      <c r="G935" s="24"/>
    </row>
    <row r="936" spans="1:7" ht="15.75" hidden="1" customHeight="1">
      <c r="A936" s="29"/>
      <c r="B936" s="18"/>
      <c r="C936" s="18"/>
      <c r="D936" s="18"/>
      <c r="E936" s="18"/>
      <c r="F936" s="18"/>
      <c r="G936" s="24"/>
    </row>
    <row r="937" spans="1:7" ht="15.75" hidden="1" customHeight="1">
      <c r="A937" s="29"/>
      <c r="B937" s="18"/>
      <c r="C937" s="18"/>
      <c r="D937" s="18"/>
      <c r="E937" s="18"/>
      <c r="F937" s="18"/>
      <c r="G937" s="24"/>
    </row>
    <row r="938" spans="1:7" ht="15.75" hidden="1" customHeight="1">
      <c r="A938" s="29"/>
      <c r="B938" s="18"/>
      <c r="C938" s="18"/>
      <c r="D938" s="18"/>
      <c r="E938" s="18"/>
      <c r="F938" s="18"/>
      <c r="G938" s="24"/>
    </row>
    <row r="939" spans="1:7" ht="15.75" hidden="1" customHeight="1">
      <c r="A939" s="29"/>
      <c r="B939" s="18"/>
      <c r="C939" s="18"/>
      <c r="D939" s="18"/>
      <c r="E939" s="18"/>
      <c r="F939" s="18"/>
      <c r="G939" s="24"/>
    </row>
    <row r="940" spans="1:7" ht="15.75" hidden="1" customHeight="1">
      <c r="A940" s="29"/>
      <c r="B940" s="18"/>
      <c r="C940" s="18"/>
      <c r="D940" s="18"/>
      <c r="E940" s="18"/>
      <c r="F940" s="18"/>
      <c r="G940" s="24"/>
    </row>
    <row r="941" spans="1:7" ht="15.75" hidden="1" customHeight="1">
      <c r="A941" s="29"/>
      <c r="B941" s="18"/>
      <c r="C941" s="18"/>
      <c r="D941" s="18"/>
      <c r="E941" s="18"/>
      <c r="F941" s="18"/>
      <c r="G941" s="24"/>
    </row>
    <row r="942" spans="1:7" ht="15.75" hidden="1" customHeight="1">
      <c r="A942" s="29"/>
      <c r="B942" s="18"/>
      <c r="C942" s="18"/>
      <c r="D942" s="18"/>
      <c r="E942" s="18"/>
      <c r="F942" s="18"/>
      <c r="G942" s="24"/>
    </row>
    <row r="943" spans="1:7" ht="15.75" hidden="1" customHeight="1">
      <c r="A943" s="29"/>
      <c r="B943" s="18"/>
      <c r="C943" s="18"/>
      <c r="D943" s="18"/>
      <c r="E943" s="18"/>
      <c r="F943" s="18"/>
      <c r="G943" s="24"/>
    </row>
    <row r="944" spans="1:7" ht="15.75" hidden="1" customHeight="1">
      <c r="A944" s="29"/>
      <c r="B944" s="18"/>
      <c r="C944" s="18"/>
      <c r="D944" s="18"/>
      <c r="E944" s="18"/>
      <c r="F944" s="18"/>
      <c r="G944" s="24"/>
    </row>
    <row r="945" spans="1:7" ht="15.75" hidden="1" customHeight="1">
      <c r="A945" s="29"/>
      <c r="B945" s="18"/>
      <c r="C945" s="18"/>
      <c r="D945" s="18"/>
      <c r="E945" s="18"/>
      <c r="F945" s="18"/>
      <c r="G945" s="24"/>
    </row>
    <row r="946" spans="1:7" ht="15.75" hidden="1" customHeight="1">
      <c r="A946" s="29"/>
      <c r="B946" s="18"/>
      <c r="C946" s="18"/>
      <c r="D946" s="18"/>
      <c r="E946" s="18"/>
      <c r="F946" s="18"/>
      <c r="G946" s="24"/>
    </row>
    <row r="947" spans="1:7" ht="15.75" hidden="1" customHeight="1">
      <c r="A947" s="29"/>
      <c r="B947" s="18"/>
      <c r="C947" s="18"/>
      <c r="D947" s="18"/>
      <c r="E947" s="18"/>
      <c r="F947" s="18"/>
      <c r="G947" s="24"/>
    </row>
    <row r="948" spans="1:7" ht="15.75" hidden="1" customHeight="1">
      <c r="A948" s="29"/>
      <c r="B948" s="18"/>
      <c r="C948" s="18"/>
      <c r="D948" s="18"/>
      <c r="E948" s="18"/>
      <c r="F948" s="18"/>
      <c r="G948" s="24"/>
    </row>
    <row r="949" spans="1:7" ht="15.75" hidden="1" customHeight="1">
      <c r="A949" s="29"/>
      <c r="B949" s="18"/>
      <c r="C949" s="18"/>
      <c r="D949" s="18"/>
      <c r="E949" s="18"/>
      <c r="F949" s="18"/>
      <c r="G949" s="24"/>
    </row>
    <row r="950" spans="1:7" ht="15.75" hidden="1" customHeight="1">
      <c r="A950" s="29"/>
      <c r="B950" s="18"/>
      <c r="C950" s="18"/>
      <c r="D950" s="18"/>
      <c r="E950" s="18"/>
      <c r="F950" s="18"/>
      <c r="G950" s="24"/>
    </row>
    <row r="951" spans="1:7" ht="15.75" hidden="1" customHeight="1">
      <c r="A951" s="29"/>
      <c r="B951" s="18"/>
      <c r="C951" s="18"/>
      <c r="D951" s="18"/>
      <c r="E951" s="18"/>
      <c r="F951" s="18"/>
      <c r="G951" s="24"/>
    </row>
    <row r="952" spans="1:7" ht="15.75" hidden="1" customHeight="1">
      <c r="A952" s="29"/>
      <c r="B952" s="18"/>
      <c r="C952" s="18"/>
      <c r="D952" s="18"/>
      <c r="E952" s="18"/>
      <c r="F952" s="18"/>
      <c r="G952" s="24"/>
    </row>
    <row r="953" spans="1:7" ht="15.75" hidden="1" customHeight="1">
      <c r="A953" s="29"/>
      <c r="B953" s="18"/>
      <c r="C953" s="18"/>
      <c r="D953" s="18"/>
      <c r="E953" s="18"/>
      <c r="F953" s="18"/>
      <c r="G953" s="24"/>
    </row>
    <row r="954" spans="1:7" ht="15.75" hidden="1" customHeight="1">
      <c r="A954" s="29"/>
      <c r="B954" s="18"/>
      <c r="C954" s="18"/>
      <c r="D954" s="18"/>
      <c r="E954" s="18"/>
      <c r="F954" s="18"/>
      <c r="G954" s="24"/>
    </row>
    <row r="955" spans="1:7" ht="15.75" hidden="1" customHeight="1">
      <c r="A955" s="29"/>
      <c r="B955" s="18"/>
      <c r="C955" s="18"/>
      <c r="D955" s="18"/>
      <c r="E955" s="18"/>
      <c r="F955" s="18"/>
      <c r="G955" s="24"/>
    </row>
    <row r="956" spans="1:7" ht="15.75" hidden="1" customHeight="1">
      <c r="A956" s="29"/>
      <c r="B956" s="18"/>
      <c r="C956" s="18"/>
      <c r="D956" s="18"/>
      <c r="E956" s="18"/>
      <c r="F956" s="18"/>
      <c r="G956" s="24"/>
    </row>
    <row r="957" spans="1:7" ht="15.75" hidden="1" customHeight="1">
      <c r="A957" s="29"/>
      <c r="B957" s="18"/>
      <c r="C957" s="18"/>
      <c r="D957" s="18"/>
      <c r="E957" s="18"/>
      <c r="F957" s="18"/>
      <c r="G957" s="24"/>
    </row>
    <row r="958" spans="1:7" ht="15.75" hidden="1" customHeight="1">
      <c r="A958" s="29"/>
      <c r="B958" s="18"/>
      <c r="C958" s="18"/>
      <c r="D958" s="18"/>
      <c r="E958" s="18"/>
      <c r="F958" s="18"/>
      <c r="G958" s="24"/>
    </row>
    <row r="959" spans="1:7" ht="15.75" hidden="1" customHeight="1">
      <c r="A959" s="29"/>
      <c r="B959" s="18"/>
      <c r="C959" s="18"/>
      <c r="D959" s="18"/>
      <c r="E959" s="18"/>
      <c r="F959" s="18"/>
      <c r="G959" s="24"/>
    </row>
    <row r="960" spans="1:7" ht="15.75" hidden="1" customHeight="1">
      <c r="A960" s="29"/>
      <c r="B960" s="18"/>
      <c r="C960" s="18"/>
      <c r="D960" s="18"/>
      <c r="E960" s="18"/>
      <c r="F960" s="18"/>
      <c r="G960" s="24"/>
    </row>
    <row r="961" spans="1:7" ht="15.75" hidden="1" customHeight="1">
      <c r="A961" s="29"/>
      <c r="B961" s="18"/>
      <c r="C961" s="18"/>
      <c r="D961" s="18"/>
      <c r="E961" s="18"/>
      <c r="F961" s="18"/>
      <c r="G961" s="24"/>
    </row>
    <row r="962" spans="1:7" ht="15.75" hidden="1" customHeight="1">
      <c r="A962" s="29"/>
      <c r="B962" s="18"/>
      <c r="C962" s="18"/>
      <c r="D962" s="18"/>
      <c r="E962" s="18"/>
      <c r="F962" s="18"/>
      <c r="G962" s="24"/>
    </row>
    <row r="963" spans="1:7" ht="15.75" hidden="1" customHeight="1">
      <c r="A963" s="29"/>
      <c r="B963" s="18"/>
      <c r="C963" s="18"/>
      <c r="D963" s="18"/>
      <c r="E963" s="18"/>
      <c r="F963" s="18"/>
      <c r="G963" s="24"/>
    </row>
    <row r="964" spans="1:7" ht="15.75" hidden="1" customHeight="1">
      <c r="A964" s="29"/>
      <c r="B964" s="18"/>
      <c r="C964" s="18"/>
      <c r="D964" s="18"/>
      <c r="E964" s="18"/>
      <c r="F964" s="18"/>
      <c r="G964" s="24"/>
    </row>
    <row r="965" spans="1:7" ht="15.75" hidden="1" customHeight="1">
      <c r="A965" s="29"/>
      <c r="B965" s="18"/>
      <c r="C965" s="18"/>
      <c r="D965" s="18"/>
      <c r="E965" s="18"/>
      <c r="F965" s="18"/>
      <c r="G965" s="24"/>
    </row>
    <row r="966" spans="1:7" ht="15.75" hidden="1" customHeight="1">
      <c r="A966" s="29"/>
      <c r="B966" s="18"/>
      <c r="C966" s="18"/>
      <c r="D966" s="18"/>
      <c r="E966" s="18"/>
      <c r="F966" s="18"/>
      <c r="G966" s="24"/>
    </row>
    <row r="967" spans="1:7" ht="15.75" hidden="1" customHeight="1">
      <c r="A967" s="29"/>
      <c r="B967" s="18"/>
      <c r="C967" s="18"/>
      <c r="D967" s="18"/>
      <c r="E967" s="18"/>
      <c r="F967" s="18"/>
      <c r="G967" s="24"/>
    </row>
    <row r="968" spans="1:7" ht="15.75" hidden="1" customHeight="1">
      <c r="A968" s="29"/>
      <c r="B968" s="18"/>
      <c r="C968" s="18"/>
      <c r="D968" s="18"/>
      <c r="E968" s="18"/>
      <c r="F968" s="18"/>
      <c r="G968" s="24"/>
    </row>
    <row r="969" spans="1:7" ht="15.75" hidden="1" customHeight="1">
      <c r="A969" s="29"/>
      <c r="B969" s="18"/>
      <c r="C969" s="18"/>
      <c r="D969" s="18"/>
      <c r="E969" s="18"/>
      <c r="F969" s="18"/>
      <c r="G969" s="24"/>
    </row>
    <row r="970" spans="1:7" ht="15.75" hidden="1" customHeight="1">
      <c r="A970" s="29"/>
      <c r="B970" s="18"/>
      <c r="C970" s="18"/>
      <c r="D970" s="18"/>
      <c r="E970" s="18"/>
      <c r="F970" s="18"/>
      <c r="G970" s="24"/>
    </row>
    <row r="971" spans="1:7" ht="15.75" hidden="1" customHeight="1">
      <c r="A971" s="29"/>
      <c r="B971" s="18"/>
      <c r="C971" s="18"/>
      <c r="D971" s="18"/>
      <c r="E971" s="18"/>
      <c r="F971" s="18"/>
      <c r="G971" s="24"/>
    </row>
    <row r="972" spans="1:7" ht="15.75" hidden="1" customHeight="1">
      <c r="A972" s="29"/>
      <c r="B972" s="18"/>
      <c r="C972" s="18"/>
      <c r="D972" s="18"/>
      <c r="E972" s="18"/>
      <c r="F972" s="18"/>
      <c r="G972" s="24"/>
    </row>
    <row r="973" spans="1:7" ht="15.75" hidden="1" customHeight="1">
      <c r="A973" s="29"/>
      <c r="B973" s="18"/>
      <c r="C973" s="18"/>
      <c r="D973" s="18"/>
      <c r="E973" s="18"/>
      <c r="F973" s="18"/>
      <c r="G973" s="24"/>
    </row>
    <row r="974" spans="1:7" ht="15.75" hidden="1" customHeight="1">
      <c r="A974" s="29"/>
      <c r="B974" s="18"/>
      <c r="C974" s="18"/>
      <c r="D974" s="18"/>
      <c r="E974" s="18"/>
      <c r="F974" s="18"/>
      <c r="G974" s="24"/>
    </row>
    <row r="975" spans="1:7" ht="15.75" hidden="1" customHeight="1">
      <c r="A975" s="29"/>
      <c r="B975" s="18"/>
      <c r="C975" s="18"/>
      <c r="D975" s="18"/>
      <c r="E975" s="18"/>
      <c r="F975" s="18"/>
      <c r="G975" s="24"/>
    </row>
    <row r="976" spans="1:7" ht="15.75" hidden="1" customHeight="1">
      <c r="A976" s="29"/>
      <c r="B976" s="18"/>
      <c r="C976" s="18"/>
      <c r="D976" s="18"/>
      <c r="E976" s="18"/>
      <c r="F976" s="18"/>
      <c r="G976" s="24"/>
    </row>
    <row r="977" spans="1:7" ht="15.75" hidden="1" customHeight="1">
      <c r="A977" s="29"/>
      <c r="B977" s="18"/>
      <c r="C977" s="18"/>
      <c r="D977" s="18"/>
      <c r="E977" s="18"/>
      <c r="F977" s="18"/>
      <c r="G977" s="24"/>
    </row>
    <row r="978" spans="1:7" ht="15.75" hidden="1" customHeight="1">
      <c r="A978" s="29"/>
      <c r="B978" s="18"/>
      <c r="C978" s="18"/>
      <c r="D978" s="18"/>
      <c r="E978" s="18"/>
      <c r="F978" s="18"/>
      <c r="G978" s="24"/>
    </row>
    <row r="979" spans="1:7" ht="15.75" hidden="1" customHeight="1">
      <c r="A979" s="29"/>
      <c r="B979" s="18"/>
      <c r="C979" s="18"/>
      <c r="D979" s="18"/>
      <c r="E979" s="18"/>
      <c r="F979" s="18"/>
      <c r="G979" s="24"/>
    </row>
    <row r="980" spans="1:7" ht="15.75" hidden="1" customHeight="1">
      <c r="A980" s="29"/>
      <c r="B980" s="18"/>
      <c r="C980" s="18"/>
      <c r="D980" s="18"/>
      <c r="E980" s="18"/>
      <c r="F980" s="18"/>
      <c r="G980" s="24"/>
    </row>
    <row r="981" spans="1:7" ht="15.75" hidden="1" customHeight="1">
      <c r="A981" s="29"/>
      <c r="B981" s="18"/>
      <c r="C981" s="18"/>
      <c r="D981" s="18"/>
      <c r="E981" s="18"/>
      <c r="F981" s="18"/>
      <c r="G981" s="24"/>
    </row>
    <row r="982" spans="1:7" ht="15.75" hidden="1" customHeight="1">
      <c r="A982" s="29"/>
      <c r="B982" s="18"/>
      <c r="C982" s="18"/>
      <c r="D982" s="18"/>
      <c r="E982" s="18"/>
      <c r="F982" s="18"/>
      <c r="G982" s="24"/>
    </row>
    <row r="983" spans="1:7" ht="15.75" hidden="1" customHeight="1">
      <c r="A983" s="29"/>
      <c r="B983" s="18"/>
      <c r="C983" s="18"/>
      <c r="D983" s="18"/>
      <c r="E983" s="18"/>
      <c r="F983" s="18"/>
      <c r="G983" s="24"/>
    </row>
    <row r="984" spans="1:7" ht="15.75" hidden="1" customHeight="1">
      <c r="A984" s="29"/>
      <c r="B984" s="18"/>
      <c r="C984" s="18"/>
      <c r="D984" s="18"/>
      <c r="E984" s="18"/>
      <c r="F984" s="18"/>
      <c r="G984" s="24"/>
    </row>
    <row r="985" spans="1:7" ht="15.75" hidden="1" customHeight="1">
      <c r="A985" s="29"/>
      <c r="B985" s="18"/>
      <c r="C985" s="18"/>
      <c r="D985" s="18"/>
      <c r="E985" s="18"/>
      <c r="F985" s="18"/>
      <c r="G985" s="24"/>
    </row>
    <row r="986" spans="1:7" ht="15.75" hidden="1" customHeight="1">
      <c r="A986" s="29"/>
      <c r="B986" s="18"/>
      <c r="C986" s="18"/>
      <c r="D986" s="18"/>
      <c r="E986" s="18"/>
      <c r="F986" s="18"/>
      <c r="G986" s="24"/>
    </row>
    <row r="987" spans="1:7" ht="15.75" hidden="1" customHeight="1">
      <c r="A987" s="29"/>
      <c r="B987" s="18"/>
      <c r="C987" s="18"/>
      <c r="D987" s="18"/>
      <c r="E987" s="18"/>
      <c r="F987" s="18"/>
      <c r="G987" s="24"/>
    </row>
    <row r="988" spans="1:7" ht="15.75" hidden="1" customHeight="1">
      <c r="A988" s="29"/>
      <c r="B988" s="18"/>
      <c r="C988" s="18"/>
      <c r="D988" s="18"/>
      <c r="E988" s="18"/>
      <c r="F988" s="18"/>
      <c r="G988" s="24"/>
    </row>
    <row r="989" spans="1:7" ht="15.75" hidden="1" customHeight="1">
      <c r="A989" s="29"/>
      <c r="B989" s="18"/>
      <c r="C989" s="18"/>
      <c r="D989" s="18"/>
      <c r="E989" s="18"/>
      <c r="F989" s="18"/>
      <c r="G989" s="24"/>
    </row>
    <row r="990" spans="1:7" ht="15.75" hidden="1" customHeight="1">
      <c r="A990" s="29"/>
      <c r="B990" s="18"/>
      <c r="C990" s="18"/>
      <c r="D990" s="18"/>
      <c r="E990" s="18"/>
      <c r="F990" s="18"/>
      <c r="G990" s="24"/>
    </row>
    <row r="991" spans="1:7" ht="15.75" hidden="1" customHeight="1">
      <c r="A991" s="29"/>
      <c r="B991" s="18"/>
      <c r="C991" s="18"/>
      <c r="D991" s="18"/>
      <c r="E991" s="18"/>
      <c r="F991" s="18"/>
      <c r="G991" s="24"/>
    </row>
    <row r="992" spans="1:7" ht="15.75" hidden="1" customHeight="1">
      <c r="A992" s="29"/>
      <c r="B992" s="18"/>
      <c r="C992" s="18"/>
      <c r="D992" s="18"/>
      <c r="E992" s="18"/>
      <c r="F992" s="18"/>
      <c r="G992" s="24"/>
    </row>
    <row r="993" spans="1:7" ht="24" hidden="1" customHeight="1">
      <c r="A993" s="29"/>
      <c r="B993" s="18"/>
      <c r="C993" s="18"/>
      <c r="D993" s="18"/>
      <c r="E993" s="18"/>
      <c r="F993" s="18"/>
      <c r="G993" s="24"/>
    </row>
    <row r="994" spans="1:7" ht="15.5">
      <c r="G994" s="31"/>
    </row>
  </sheetData>
  <mergeCells count="65">
    <mergeCell ref="A185:A187"/>
    <mergeCell ref="A188:F188"/>
    <mergeCell ref="A191:F191"/>
    <mergeCell ref="A155:F155"/>
    <mergeCell ref="A158:F158"/>
    <mergeCell ref="A161:F161"/>
    <mergeCell ref="A166:F166"/>
    <mergeCell ref="A168:A169"/>
    <mergeCell ref="A172:F172"/>
    <mergeCell ref="A174:A175"/>
    <mergeCell ref="A118:A120"/>
    <mergeCell ref="A176:F176"/>
    <mergeCell ref="A179:F179"/>
    <mergeCell ref="A181:A182"/>
    <mergeCell ref="A183:F183"/>
    <mergeCell ref="A146:F146"/>
    <mergeCell ref="A149:F149"/>
    <mergeCell ref="A152:F152"/>
    <mergeCell ref="A127:A136"/>
    <mergeCell ref="A139:A141"/>
    <mergeCell ref="A144:A145"/>
    <mergeCell ref="A121:F121"/>
    <mergeCell ref="A125:F125"/>
    <mergeCell ref="A137:F137"/>
    <mergeCell ref="A142:F142"/>
    <mergeCell ref="A104:F104"/>
    <mergeCell ref="A112:F112"/>
    <mergeCell ref="A116:F116"/>
    <mergeCell ref="A76:A80"/>
    <mergeCell ref="A83:A87"/>
    <mergeCell ref="A90:A92"/>
    <mergeCell ref="A97:A103"/>
    <mergeCell ref="A106:A110"/>
    <mergeCell ref="A114:A115"/>
    <mergeCell ref="A71:A73"/>
    <mergeCell ref="A74:F74"/>
    <mergeCell ref="A81:F81"/>
    <mergeCell ref="A88:F88"/>
    <mergeCell ref="A95:F95"/>
    <mergeCell ref="A60:F60"/>
    <mergeCell ref="A63:F63"/>
    <mergeCell ref="A69:F69"/>
    <mergeCell ref="A38:A39"/>
    <mergeCell ref="A42:A44"/>
    <mergeCell ref="A50:A51"/>
    <mergeCell ref="A57:A59"/>
    <mergeCell ref="A65:A68"/>
    <mergeCell ref="A40:F40"/>
    <mergeCell ref="A45:F45"/>
    <mergeCell ref="A48:F48"/>
    <mergeCell ref="A52:F52"/>
    <mergeCell ref="A55:F55"/>
    <mergeCell ref="A1:F1"/>
    <mergeCell ref="A2:B2"/>
    <mergeCell ref="B3:F3"/>
    <mergeCell ref="B4:F4"/>
    <mergeCell ref="A5:A6"/>
    <mergeCell ref="B5:B6"/>
    <mergeCell ref="C5:C6"/>
    <mergeCell ref="D5:F5"/>
    <mergeCell ref="A7:F7"/>
    <mergeCell ref="A8:A36"/>
    <mergeCell ref="D8:F12"/>
    <mergeCell ref="A37:F37"/>
    <mergeCell ref="D38:F39"/>
  </mergeCells>
  <dataValidations count="1">
    <dataValidation type="list" allowBlank="1" showErrorMessage="1" sqref="E41:E44 E46:E47 E49:E51 E53:E54 E56:E59 E61:E62 E13:E36 E70:E73 E64:E68 E82:E87 E89:E94 E105:E111 E113:E115 E117:E120 E122:E124 E126:E136 E138:E141 E143:E145 E147:E148 E150:E151 E153:E154 E156:E157 E159:E160 E162:E165 E167:E171 E173:E175 E177:E178 E180:E182 E184:E187 E189:E190 E192:E193 E75:E80 E96:E103" xr:uid="{00000000-0002-0000-0200-000000000000}">
      <formula1>"Not applicable,Legal prohibitions,Confidentiality constraints,Information unavailable/incomplete"</formula1>
    </dataValidation>
  </dataValidations>
  <hyperlinks>
    <hyperlink ref="C147" r:id="rId1" xr:uid="{00000000-0004-0000-0200-000005000000}"/>
    <hyperlink ref="C153" r:id="rId2" xr:uid="{00000000-0004-0000-0200-000006000000}"/>
    <hyperlink ref="C156" r:id="rId3" xr:uid="{00000000-0004-0000-0200-000007000000}"/>
    <hyperlink ref="C159" r:id="rId4" xr:uid="{00000000-0004-0000-0200-000008000000}"/>
    <hyperlink ref="F65" r:id="rId5" xr:uid="{7E207A47-E0E2-431F-BCFB-311384169D2F}"/>
    <hyperlink ref="F66" r:id="rId6" xr:uid="{B5B447FC-F2FC-4E2E-AF77-F4EEEF92B856}"/>
    <hyperlink ref="F67" r:id="rId7" xr:uid="{F714330F-9F77-4D96-B5B5-F982CF0090A8}"/>
    <hyperlink ref="F123" r:id="rId8" xr:uid="{8A3B8D27-9A72-412D-BD13-62068B1CBBFE}"/>
  </hyperlinks>
  <pageMargins left="0.7" right="0.7" top="0.75" bottom="0.75" header="0" footer="0"/>
  <pageSetup orientation="landscape"/>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outlinePr summaryBelow="0" summaryRight="0"/>
  </sheetPr>
  <dimension ref="A1:Z1002"/>
  <sheetViews>
    <sheetView showGridLines="0" zoomScale="62" workbookViewId="0">
      <selection activeCell="D10" sqref="D10"/>
    </sheetView>
  </sheetViews>
  <sheetFormatPr baseColWidth="10" defaultColWidth="11.25" defaultRowHeight="15" customHeight="1"/>
  <cols>
    <col min="1" max="1" width="18.75" customWidth="1"/>
    <col min="2" max="2" width="49.5" customWidth="1"/>
    <col min="3" max="3" width="16.08203125" customWidth="1"/>
    <col min="4" max="4" width="29.08203125" customWidth="1"/>
    <col min="5" max="5" width="48.5" customWidth="1"/>
    <col min="6" max="6" width="11" customWidth="1"/>
    <col min="7" max="26" width="11" hidden="1" customWidth="1"/>
  </cols>
  <sheetData>
    <row r="1" spans="1:26" ht="24.75" customHeight="1">
      <c r="A1" s="394"/>
      <c r="B1" s="364"/>
      <c r="C1" s="364"/>
      <c r="D1" s="364"/>
      <c r="E1" s="364"/>
      <c r="F1" s="364"/>
      <c r="G1" s="18"/>
      <c r="H1" s="18"/>
      <c r="I1" s="18"/>
      <c r="J1" s="18"/>
      <c r="K1" s="18"/>
      <c r="L1" s="18"/>
      <c r="M1" s="18"/>
      <c r="N1" s="18"/>
      <c r="O1" s="18"/>
      <c r="P1" s="18"/>
      <c r="Q1" s="18"/>
      <c r="R1" s="18"/>
      <c r="S1" s="18"/>
      <c r="T1" s="18"/>
      <c r="U1" s="18"/>
      <c r="V1" s="18"/>
      <c r="W1" s="18"/>
      <c r="X1" s="18"/>
      <c r="Y1" s="18"/>
      <c r="Z1" s="18"/>
    </row>
    <row r="2" spans="1:26" ht="36.75" customHeight="1">
      <c r="A2" s="383" t="s">
        <v>367</v>
      </c>
      <c r="B2" s="364"/>
      <c r="C2" s="364"/>
      <c r="D2" s="364"/>
      <c r="E2" s="364"/>
      <c r="F2" s="364"/>
      <c r="G2" s="364"/>
      <c r="H2" s="364"/>
      <c r="I2" s="364"/>
      <c r="J2" s="364"/>
      <c r="K2" s="364"/>
      <c r="L2" s="364"/>
      <c r="M2" s="364"/>
      <c r="N2" s="364"/>
      <c r="O2" s="364"/>
      <c r="P2" s="364"/>
      <c r="Q2" s="364"/>
      <c r="R2" s="364"/>
      <c r="S2" s="364"/>
      <c r="T2" s="364"/>
      <c r="U2" s="364"/>
      <c r="V2" s="364"/>
      <c r="W2" s="364"/>
      <c r="X2" s="364"/>
      <c r="Y2" s="364"/>
      <c r="Z2" s="30"/>
    </row>
    <row r="3" spans="1:26" ht="37.5" customHeight="1">
      <c r="A3" s="395" t="s">
        <v>368</v>
      </c>
      <c r="B3" s="364"/>
      <c r="C3" s="364"/>
      <c r="D3" s="364"/>
      <c r="E3" s="364"/>
      <c r="F3" s="20"/>
      <c r="G3" s="29"/>
      <c r="H3" s="29"/>
      <c r="I3" s="29"/>
      <c r="J3" s="29"/>
      <c r="K3" s="29"/>
      <c r="L3" s="29"/>
      <c r="M3" s="29"/>
      <c r="N3" s="29"/>
      <c r="O3" s="29"/>
      <c r="P3" s="29"/>
      <c r="Q3" s="29"/>
      <c r="R3" s="29"/>
      <c r="S3" s="29"/>
      <c r="T3" s="29"/>
      <c r="U3" s="29"/>
      <c r="V3" s="29"/>
      <c r="W3" s="29"/>
      <c r="X3" s="29"/>
      <c r="Y3" s="29"/>
      <c r="Z3" s="29"/>
    </row>
    <row r="4" spans="1:26" ht="15.5">
      <c r="A4" s="396" t="s">
        <v>369</v>
      </c>
      <c r="B4" s="368"/>
      <c r="C4" s="368"/>
      <c r="D4" s="368"/>
      <c r="E4" s="369"/>
      <c r="F4" s="30"/>
      <c r="G4" s="30"/>
      <c r="H4" s="30"/>
      <c r="I4" s="30"/>
      <c r="J4" s="30"/>
      <c r="K4" s="30"/>
      <c r="L4" s="30"/>
      <c r="M4" s="30"/>
      <c r="N4" s="30"/>
      <c r="O4" s="30"/>
      <c r="P4" s="30"/>
      <c r="Q4" s="30"/>
      <c r="R4" s="30"/>
      <c r="S4" s="30"/>
      <c r="T4" s="30"/>
      <c r="U4" s="30"/>
      <c r="V4" s="30"/>
      <c r="W4" s="30"/>
      <c r="X4" s="30"/>
      <c r="Y4" s="30"/>
      <c r="Z4" s="30"/>
    </row>
    <row r="5" spans="1:26" ht="42">
      <c r="A5" s="32" t="s">
        <v>370</v>
      </c>
      <c r="B5" s="33" t="s">
        <v>371</v>
      </c>
      <c r="C5" s="33" t="s">
        <v>372</v>
      </c>
      <c r="D5" s="33" t="s">
        <v>373</v>
      </c>
      <c r="E5" s="33" t="s">
        <v>374</v>
      </c>
      <c r="F5" s="30"/>
      <c r="G5" s="30"/>
      <c r="H5" s="30"/>
      <c r="I5" s="30"/>
      <c r="J5" s="30"/>
      <c r="K5" s="30"/>
      <c r="L5" s="30"/>
      <c r="M5" s="30"/>
      <c r="N5" s="30"/>
      <c r="O5" s="30"/>
      <c r="P5" s="30"/>
      <c r="Q5" s="30"/>
      <c r="R5" s="30"/>
      <c r="S5" s="30"/>
      <c r="T5" s="30"/>
      <c r="U5" s="30"/>
      <c r="V5" s="30"/>
      <c r="W5" s="30"/>
      <c r="X5" s="30"/>
      <c r="Y5" s="30"/>
      <c r="Z5" s="30"/>
    </row>
    <row r="6" spans="1:26" ht="15.5">
      <c r="A6" s="397" t="s">
        <v>375</v>
      </c>
      <c r="B6" s="368"/>
      <c r="C6" s="368"/>
      <c r="D6" s="368"/>
      <c r="E6" s="369"/>
      <c r="F6" s="34"/>
      <c r="G6" s="34"/>
      <c r="H6" s="34"/>
      <c r="I6" s="34"/>
      <c r="J6" s="34"/>
      <c r="K6" s="34"/>
      <c r="L6" s="34"/>
      <c r="M6" s="34"/>
      <c r="N6" s="34"/>
      <c r="O6" s="34"/>
      <c r="P6" s="34"/>
      <c r="Q6" s="34"/>
      <c r="R6" s="34"/>
      <c r="S6" s="34"/>
      <c r="T6" s="34"/>
      <c r="U6" s="34"/>
      <c r="V6" s="34"/>
      <c r="W6" s="34"/>
      <c r="X6" s="34"/>
      <c r="Y6" s="34"/>
      <c r="Z6" s="34"/>
    </row>
    <row r="7" spans="1:26" ht="42.75" customHeight="1">
      <c r="A7" s="35" t="s">
        <v>376</v>
      </c>
      <c r="B7" s="25" t="s">
        <v>377</v>
      </c>
      <c r="C7" s="126" t="s">
        <v>378</v>
      </c>
      <c r="D7" s="315" t="s">
        <v>379</v>
      </c>
      <c r="E7" s="126"/>
      <c r="F7" s="36"/>
      <c r="G7" s="36"/>
      <c r="H7" s="36"/>
      <c r="I7" s="36"/>
      <c r="J7" s="36"/>
      <c r="K7" s="36"/>
      <c r="L7" s="36"/>
      <c r="M7" s="36"/>
      <c r="N7" s="36"/>
      <c r="O7" s="36"/>
      <c r="P7" s="36"/>
      <c r="Q7" s="36"/>
      <c r="R7" s="36"/>
      <c r="S7" s="36"/>
      <c r="T7" s="36"/>
      <c r="U7" s="36"/>
      <c r="V7" s="36"/>
      <c r="W7" s="36"/>
      <c r="X7" s="36"/>
      <c r="Y7" s="36"/>
      <c r="Z7" s="36"/>
    </row>
    <row r="8" spans="1:26" ht="37.5">
      <c r="A8" s="35" t="s">
        <v>380</v>
      </c>
      <c r="B8" s="25" t="s">
        <v>381</v>
      </c>
      <c r="C8" s="126" t="s">
        <v>382</v>
      </c>
      <c r="D8" s="319" t="s">
        <v>383</v>
      </c>
      <c r="E8" s="126"/>
      <c r="F8" s="36"/>
      <c r="G8" s="36"/>
      <c r="H8" s="36"/>
      <c r="I8" s="36"/>
      <c r="J8" s="36"/>
      <c r="K8" s="36"/>
      <c r="L8" s="36"/>
      <c r="M8" s="36"/>
      <c r="N8" s="36"/>
      <c r="O8" s="36"/>
      <c r="P8" s="36"/>
      <c r="Q8" s="36"/>
      <c r="R8" s="36"/>
      <c r="S8" s="36"/>
      <c r="T8" s="36"/>
      <c r="U8" s="36"/>
      <c r="V8" s="36"/>
      <c r="W8" s="36"/>
      <c r="X8" s="36"/>
      <c r="Y8" s="36"/>
      <c r="Z8" s="36"/>
    </row>
    <row r="9" spans="1:26" ht="15.5">
      <c r="A9" s="397" t="s">
        <v>384</v>
      </c>
      <c r="B9" s="368"/>
      <c r="C9" s="368"/>
      <c r="D9" s="368"/>
      <c r="E9" s="369"/>
      <c r="F9" s="30"/>
      <c r="G9" s="30"/>
      <c r="H9" s="30"/>
      <c r="I9" s="30"/>
      <c r="J9" s="30"/>
      <c r="K9" s="30"/>
      <c r="L9" s="30"/>
      <c r="M9" s="30"/>
      <c r="N9" s="30"/>
      <c r="O9" s="30"/>
      <c r="P9" s="30"/>
      <c r="Q9" s="30"/>
      <c r="R9" s="30"/>
      <c r="S9" s="30"/>
      <c r="T9" s="30"/>
      <c r="U9" s="30"/>
      <c r="V9" s="30"/>
      <c r="W9" s="30"/>
      <c r="X9" s="30"/>
      <c r="Y9" s="30"/>
      <c r="Z9" s="30"/>
    </row>
    <row r="10" spans="1:26" ht="102" customHeight="1">
      <c r="A10" s="133" t="s">
        <v>385</v>
      </c>
      <c r="B10" s="25" t="s">
        <v>386</v>
      </c>
      <c r="C10" s="126" t="s">
        <v>387</v>
      </c>
      <c r="D10" s="134" t="s">
        <v>388</v>
      </c>
      <c r="E10" s="319" t="s">
        <v>389</v>
      </c>
      <c r="F10" s="36"/>
      <c r="G10" s="36"/>
      <c r="H10" s="36"/>
      <c r="I10" s="36"/>
      <c r="J10" s="36"/>
      <c r="K10" s="36"/>
      <c r="L10" s="36"/>
      <c r="M10" s="36"/>
      <c r="N10" s="36"/>
      <c r="O10" s="36"/>
      <c r="P10" s="36"/>
      <c r="Q10" s="36"/>
      <c r="R10" s="36"/>
      <c r="S10" s="36"/>
      <c r="T10" s="36"/>
      <c r="U10" s="36"/>
      <c r="V10" s="36"/>
      <c r="W10" s="36"/>
      <c r="X10" s="36"/>
      <c r="Y10" s="36"/>
      <c r="Z10" s="36"/>
    </row>
    <row r="11" spans="1:26" ht="15.5">
      <c r="A11" s="397" t="s">
        <v>390</v>
      </c>
      <c r="B11" s="368"/>
      <c r="C11" s="368"/>
      <c r="D11" s="368"/>
      <c r="E11" s="369"/>
      <c r="F11" s="30"/>
      <c r="G11" s="30"/>
      <c r="H11" s="30"/>
      <c r="I11" s="30"/>
      <c r="J11" s="30"/>
      <c r="K11" s="30"/>
      <c r="L11" s="30"/>
      <c r="M11" s="30"/>
      <c r="N11" s="30"/>
      <c r="O11" s="30"/>
      <c r="P11" s="30"/>
      <c r="Q11" s="30"/>
      <c r="R11" s="30"/>
      <c r="S11" s="30"/>
      <c r="T11" s="30"/>
      <c r="U11" s="30"/>
      <c r="V11" s="30"/>
      <c r="W11" s="30"/>
      <c r="X11" s="30"/>
      <c r="Y11" s="30"/>
      <c r="Z11" s="30"/>
    </row>
    <row r="12" spans="1:26" ht="50">
      <c r="A12" s="133" t="s">
        <v>391</v>
      </c>
      <c r="B12" s="126" t="s">
        <v>392</v>
      </c>
      <c r="C12" s="126" t="s">
        <v>393</v>
      </c>
      <c r="D12" s="126" t="s">
        <v>394</v>
      </c>
      <c r="E12" s="319" t="s">
        <v>395</v>
      </c>
      <c r="F12" s="36"/>
      <c r="G12" s="36"/>
      <c r="H12" s="36"/>
      <c r="I12" s="36"/>
      <c r="J12" s="36"/>
      <c r="K12" s="36"/>
      <c r="L12" s="36"/>
      <c r="M12" s="36"/>
      <c r="N12" s="36"/>
      <c r="O12" s="36"/>
      <c r="P12" s="36"/>
      <c r="Q12" s="36"/>
      <c r="R12" s="36"/>
      <c r="S12" s="36"/>
      <c r="T12" s="36"/>
      <c r="U12" s="36"/>
      <c r="V12" s="36"/>
      <c r="W12" s="36"/>
      <c r="X12" s="36"/>
      <c r="Y12" s="36"/>
      <c r="Z12" s="36"/>
    </row>
    <row r="13" spans="1:26" ht="15.5">
      <c r="A13" s="397" t="s">
        <v>396</v>
      </c>
      <c r="B13" s="368"/>
      <c r="C13" s="368"/>
      <c r="D13" s="368"/>
      <c r="E13" s="369"/>
      <c r="F13" s="30"/>
      <c r="G13" s="30"/>
      <c r="H13" s="30"/>
      <c r="I13" s="30"/>
      <c r="J13" s="30"/>
      <c r="K13" s="30"/>
      <c r="L13" s="30"/>
      <c r="M13" s="30"/>
      <c r="N13" s="30"/>
      <c r="O13" s="30"/>
      <c r="P13" s="30"/>
      <c r="Q13" s="30"/>
      <c r="R13" s="30"/>
      <c r="S13" s="30"/>
      <c r="T13" s="30"/>
      <c r="U13" s="30"/>
      <c r="V13" s="30"/>
      <c r="W13" s="30"/>
      <c r="X13" s="30"/>
      <c r="Y13" s="30"/>
      <c r="Z13" s="30"/>
    </row>
    <row r="14" spans="1:26" ht="75">
      <c r="A14" s="133" t="s">
        <v>397</v>
      </c>
      <c r="B14" s="25" t="s">
        <v>398</v>
      </c>
      <c r="C14" s="126" t="s">
        <v>399</v>
      </c>
      <c r="D14" s="126" t="s">
        <v>400</v>
      </c>
      <c r="E14" s="126" t="s">
        <v>401</v>
      </c>
      <c r="F14" s="36"/>
      <c r="G14" s="36"/>
      <c r="H14" s="36"/>
      <c r="I14" s="36"/>
      <c r="J14" s="36"/>
      <c r="K14" s="36"/>
      <c r="L14" s="36"/>
      <c r="M14" s="36"/>
      <c r="N14" s="36"/>
      <c r="O14" s="36"/>
      <c r="P14" s="36"/>
      <c r="Q14" s="36"/>
      <c r="R14" s="36"/>
      <c r="S14" s="36"/>
      <c r="T14" s="36"/>
      <c r="U14" s="36"/>
      <c r="V14" s="36"/>
      <c r="W14" s="36"/>
      <c r="X14" s="36"/>
      <c r="Y14" s="36"/>
      <c r="Z14" s="36"/>
    </row>
    <row r="15" spans="1:26" ht="37.5">
      <c r="A15" s="35" t="s">
        <v>402</v>
      </c>
      <c r="B15" s="25" t="s">
        <v>403</v>
      </c>
      <c r="C15" s="126" t="s">
        <v>404</v>
      </c>
      <c r="D15" s="135">
        <v>0</v>
      </c>
      <c r="E15" s="126" t="s">
        <v>405</v>
      </c>
      <c r="F15" s="36"/>
      <c r="G15" s="36"/>
      <c r="H15" s="36"/>
      <c r="I15" s="36"/>
      <c r="J15" s="36"/>
      <c r="K15" s="36"/>
      <c r="L15" s="36"/>
      <c r="M15" s="36"/>
      <c r="N15" s="36"/>
      <c r="O15" s="36"/>
      <c r="P15" s="36"/>
      <c r="Q15" s="36"/>
      <c r="R15" s="36"/>
      <c r="S15" s="36"/>
      <c r="T15" s="36"/>
      <c r="U15" s="36"/>
      <c r="V15" s="36"/>
      <c r="W15" s="36"/>
      <c r="X15" s="36"/>
      <c r="Y15" s="36"/>
      <c r="Z15" s="36"/>
    </row>
    <row r="16" spans="1:26" ht="15.5">
      <c r="A16" s="397" t="s">
        <v>406</v>
      </c>
      <c r="B16" s="368"/>
      <c r="C16" s="368"/>
      <c r="D16" s="368"/>
      <c r="E16" s="369"/>
      <c r="F16" s="30"/>
      <c r="G16" s="30"/>
      <c r="H16" s="30"/>
      <c r="I16" s="30"/>
      <c r="J16" s="30"/>
      <c r="K16" s="30"/>
      <c r="L16" s="30"/>
      <c r="M16" s="30"/>
      <c r="N16" s="30"/>
      <c r="O16" s="30"/>
      <c r="P16" s="30"/>
      <c r="Q16" s="30"/>
      <c r="R16" s="30"/>
      <c r="S16" s="30"/>
      <c r="T16" s="30"/>
      <c r="U16" s="30"/>
      <c r="V16" s="30"/>
      <c r="W16" s="30"/>
      <c r="X16" s="30"/>
      <c r="Y16" s="30"/>
      <c r="Z16" s="30"/>
    </row>
    <row r="17" spans="1:26" ht="37.5">
      <c r="A17" s="35" t="s">
        <v>407</v>
      </c>
      <c r="B17" s="25" t="s">
        <v>408</v>
      </c>
      <c r="C17" s="126" t="s">
        <v>387</v>
      </c>
      <c r="D17" s="126" t="s">
        <v>409</v>
      </c>
      <c r="E17" s="126"/>
      <c r="F17" s="36"/>
      <c r="G17" s="36"/>
      <c r="H17" s="36"/>
      <c r="I17" s="36"/>
      <c r="J17" s="36"/>
      <c r="K17" s="36"/>
      <c r="L17" s="36"/>
      <c r="M17" s="36"/>
      <c r="N17" s="36"/>
      <c r="O17" s="36"/>
      <c r="P17" s="36"/>
      <c r="Q17" s="36"/>
      <c r="R17" s="36"/>
      <c r="S17" s="36"/>
      <c r="T17" s="36"/>
      <c r="U17" s="36"/>
      <c r="V17" s="36"/>
      <c r="W17" s="36"/>
      <c r="X17" s="36"/>
      <c r="Y17" s="36"/>
      <c r="Z17" s="36"/>
    </row>
    <row r="18" spans="1:26" ht="25">
      <c r="A18" s="133" t="s">
        <v>410</v>
      </c>
      <c r="B18" s="25" t="s">
        <v>411</v>
      </c>
      <c r="C18" s="126" t="s">
        <v>387</v>
      </c>
      <c r="D18" s="126" t="s">
        <v>412</v>
      </c>
      <c r="E18" s="126"/>
      <c r="F18" s="36"/>
      <c r="G18" s="36"/>
      <c r="H18" s="36"/>
      <c r="I18" s="36"/>
      <c r="J18" s="36"/>
      <c r="K18" s="36"/>
      <c r="L18" s="36"/>
      <c r="M18" s="36"/>
      <c r="N18" s="36"/>
      <c r="O18" s="36"/>
      <c r="P18" s="36"/>
      <c r="Q18" s="36"/>
      <c r="R18" s="36"/>
      <c r="S18" s="36"/>
      <c r="T18" s="36"/>
      <c r="U18" s="36"/>
      <c r="V18" s="36"/>
      <c r="W18" s="36"/>
      <c r="X18" s="36"/>
      <c r="Y18" s="36"/>
      <c r="Z18" s="36"/>
    </row>
    <row r="19" spans="1:26" ht="25">
      <c r="A19" s="133" t="s">
        <v>413</v>
      </c>
      <c r="B19" s="25" t="s">
        <v>414</v>
      </c>
      <c r="C19" s="126" t="s">
        <v>387</v>
      </c>
      <c r="D19" s="126" t="s">
        <v>415</v>
      </c>
      <c r="E19" s="126"/>
      <c r="F19" s="36"/>
      <c r="G19" s="36"/>
      <c r="H19" s="36"/>
      <c r="I19" s="36"/>
      <c r="J19" s="36"/>
      <c r="K19" s="36"/>
      <c r="L19" s="36"/>
      <c r="M19" s="36"/>
      <c r="N19" s="36"/>
      <c r="O19" s="36"/>
      <c r="P19" s="36"/>
      <c r="Q19" s="36"/>
      <c r="R19" s="36"/>
      <c r="S19" s="36"/>
      <c r="T19" s="36"/>
      <c r="U19" s="36"/>
      <c r="V19" s="36"/>
      <c r="W19" s="36"/>
      <c r="X19" s="36"/>
      <c r="Y19" s="36"/>
      <c r="Z19" s="36"/>
    </row>
    <row r="20" spans="1:26" ht="25">
      <c r="A20" s="35" t="s">
        <v>416</v>
      </c>
      <c r="B20" s="25" t="s">
        <v>417</v>
      </c>
      <c r="C20" s="126" t="s">
        <v>387</v>
      </c>
      <c r="D20" s="126" t="s">
        <v>418</v>
      </c>
      <c r="E20" s="126"/>
      <c r="F20" s="36"/>
      <c r="G20" s="36"/>
      <c r="H20" s="36"/>
      <c r="I20" s="36"/>
      <c r="J20" s="36"/>
      <c r="K20" s="36"/>
      <c r="L20" s="36"/>
      <c r="M20" s="36"/>
      <c r="N20" s="36"/>
      <c r="O20" s="36"/>
      <c r="P20" s="36"/>
      <c r="Q20" s="36"/>
      <c r="R20" s="36"/>
      <c r="S20" s="36"/>
      <c r="T20" s="36"/>
      <c r="U20" s="36"/>
      <c r="V20" s="36"/>
      <c r="W20" s="36"/>
      <c r="X20" s="36"/>
      <c r="Y20" s="36"/>
      <c r="Z20" s="36"/>
    </row>
    <row r="21" spans="1:26" ht="15.5">
      <c r="A21" s="133" t="s">
        <v>419</v>
      </c>
      <c r="B21" s="25" t="s">
        <v>420</v>
      </c>
      <c r="C21" s="126" t="s">
        <v>387</v>
      </c>
      <c r="D21" s="126" t="s">
        <v>421</v>
      </c>
      <c r="E21" s="126"/>
      <c r="F21" s="36"/>
      <c r="G21" s="36"/>
      <c r="H21" s="36"/>
      <c r="I21" s="36"/>
      <c r="J21" s="36"/>
      <c r="K21" s="36"/>
      <c r="L21" s="36"/>
      <c r="M21" s="36"/>
      <c r="N21" s="36"/>
      <c r="O21" s="36"/>
      <c r="P21" s="36"/>
      <c r="Q21" s="36"/>
      <c r="R21" s="36"/>
      <c r="S21" s="36"/>
      <c r="T21" s="36"/>
      <c r="U21" s="36"/>
      <c r="V21" s="36"/>
      <c r="W21" s="36"/>
      <c r="X21" s="36"/>
      <c r="Y21" s="36"/>
      <c r="Z21" s="36"/>
    </row>
    <row r="22" spans="1:26" ht="37.5">
      <c r="A22" s="133" t="s">
        <v>422</v>
      </c>
      <c r="B22" s="25" t="s">
        <v>423</v>
      </c>
      <c r="C22" s="126" t="s">
        <v>424</v>
      </c>
      <c r="D22" s="135">
        <v>0</v>
      </c>
      <c r="E22" s="126" t="s">
        <v>425</v>
      </c>
      <c r="F22" s="36"/>
      <c r="G22" s="36"/>
      <c r="H22" s="36"/>
      <c r="I22" s="36"/>
      <c r="J22" s="36"/>
      <c r="K22" s="36"/>
      <c r="L22" s="36"/>
      <c r="M22" s="36"/>
      <c r="N22" s="36"/>
      <c r="O22" s="36"/>
      <c r="P22" s="36"/>
      <c r="Q22" s="36"/>
      <c r="R22" s="36"/>
      <c r="S22" s="36"/>
      <c r="T22" s="36"/>
      <c r="U22" s="36"/>
      <c r="V22" s="36"/>
      <c r="W22" s="36"/>
      <c r="X22" s="36"/>
      <c r="Y22" s="36"/>
      <c r="Z22" s="36"/>
    </row>
    <row r="23" spans="1:26" ht="37.5">
      <c r="A23" s="133" t="s">
        <v>426</v>
      </c>
      <c r="B23" s="126" t="s">
        <v>427</v>
      </c>
      <c r="C23" s="126" t="s">
        <v>382</v>
      </c>
      <c r="D23" s="320" t="s">
        <v>428</v>
      </c>
      <c r="E23" s="25"/>
      <c r="F23" s="36"/>
      <c r="G23" s="36"/>
      <c r="H23" s="36"/>
      <c r="I23" s="36"/>
      <c r="J23" s="36"/>
      <c r="K23" s="36"/>
      <c r="L23" s="36"/>
      <c r="M23" s="36"/>
      <c r="N23" s="36"/>
      <c r="O23" s="36"/>
      <c r="P23" s="36"/>
      <c r="Q23" s="36"/>
      <c r="R23" s="36"/>
      <c r="S23" s="36"/>
      <c r="T23" s="36"/>
      <c r="U23" s="36"/>
      <c r="V23" s="36"/>
      <c r="W23" s="36"/>
      <c r="X23" s="36"/>
      <c r="Y23" s="36"/>
      <c r="Z23" s="36"/>
    </row>
    <row r="24" spans="1:26" ht="15.5">
      <c r="A24" s="397" t="s">
        <v>429</v>
      </c>
      <c r="B24" s="368"/>
      <c r="C24" s="368"/>
      <c r="D24" s="368"/>
      <c r="E24" s="369"/>
      <c r="F24" s="30"/>
      <c r="G24" s="30"/>
      <c r="H24" s="30"/>
      <c r="I24" s="30"/>
      <c r="J24" s="30"/>
      <c r="K24" s="30"/>
      <c r="L24" s="30"/>
      <c r="M24" s="30"/>
      <c r="N24" s="30"/>
      <c r="O24" s="30"/>
      <c r="P24" s="30"/>
      <c r="Q24" s="30"/>
      <c r="R24" s="30"/>
      <c r="S24" s="30"/>
      <c r="T24" s="30"/>
      <c r="U24" s="30"/>
      <c r="V24" s="30"/>
      <c r="W24" s="30"/>
      <c r="X24" s="30"/>
      <c r="Y24" s="30"/>
      <c r="Z24" s="30"/>
    </row>
    <row r="25" spans="1:26" ht="25">
      <c r="A25" s="133" t="s">
        <v>430</v>
      </c>
      <c r="B25" s="25" t="s">
        <v>431</v>
      </c>
      <c r="C25" s="126" t="s">
        <v>382</v>
      </c>
      <c r="D25" s="319" t="s">
        <v>432</v>
      </c>
      <c r="E25" s="126"/>
      <c r="F25" s="36"/>
      <c r="G25" s="36"/>
      <c r="H25" s="36"/>
      <c r="I25" s="36"/>
      <c r="J25" s="36"/>
      <c r="K25" s="36"/>
      <c r="L25" s="36"/>
      <c r="M25" s="36"/>
      <c r="N25" s="36"/>
      <c r="O25" s="36"/>
      <c r="P25" s="36"/>
      <c r="Q25" s="36"/>
      <c r="R25" s="36"/>
      <c r="S25" s="36"/>
      <c r="T25" s="36"/>
      <c r="U25" s="36"/>
      <c r="V25" s="36"/>
      <c r="W25" s="36"/>
      <c r="X25" s="36"/>
      <c r="Y25" s="36"/>
      <c r="Z25" s="36"/>
    </row>
    <row r="26" spans="1:26" ht="50">
      <c r="A26" s="133" t="s">
        <v>433</v>
      </c>
      <c r="B26" s="25" t="s">
        <v>434</v>
      </c>
      <c r="C26" s="126" t="s">
        <v>435</v>
      </c>
      <c r="D26" s="135">
        <v>0</v>
      </c>
      <c r="E26" s="319" t="s">
        <v>436</v>
      </c>
      <c r="F26" s="36"/>
      <c r="G26" s="36"/>
      <c r="H26" s="36"/>
      <c r="I26" s="36"/>
      <c r="J26" s="36"/>
      <c r="K26" s="36"/>
      <c r="L26" s="36"/>
      <c r="M26" s="36"/>
      <c r="N26" s="36"/>
      <c r="O26" s="36"/>
      <c r="P26" s="36"/>
      <c r="Q26" s="36"/>
      <c r="R26" s="36"/>
      <c r="S26" s="36"/>
      <c r="T26" s="36"/>
      <c r="U26" s="36"/>
      <c r="V26" s="36"/>
      <c r="W26" s="36"/>
      <c r="X26" s="36"/>
      <c r="Y26" s="36"/>
      <c r="Z26" s="36"/>
    </row>
    <row r="27" spans="1:26" ht="100">
      <c r="A27" s="35" t="s">
        <v>437</v>
      </c>
      <c r="B27" s="25" t="s">
        <v>438</v>
      </c>
      <c r="C27" s="126" t="s">
        <v>435</v>
      </c>
      <c r="D27" s="126" t="s">
        <v>439</v>
      </c>
      <c r="E27" s="126" t="s">
        <v>440</v>
      </c>
      <c r="F27" s="36"/>
      <c r="G27" s="36"/>
      <c r="H27" s="36"/>
      <c r="I27" s="36"/>
      <c r="J27" s="36"/>
      <c r="K27" s="36"/>
      <c r="L27" s="36"/>
      <c r="M27" s="36"/>
      <c r="N27" s="36"/>
      <c r="O27" s="36"/>
      <c r="P27" s="36"/>
      <c r="Q27" s="36"/>
      <c r="R27" s="36"/>
      <c r="S27" s="36"/>
      <c r="T27" s="36"/>
      <c r="U27" s="36"/>
      <c r="V27" s="36"/>
      <c r="W27" s="36"/>
      <c r="X27" s="36"/>
      <c r="Y27" s="36"/>
      <c r="Z27" s="36"/>
    </row>
    <row r="28" spans="1:26" ht="15.5">
      <c r="A28" s="397" t="s">
        <v>441</v>
      </c>
      <c r="B28" s="368"/>
      <c r="C28" s="368"/>
      <c r="D28" s="368"/>
      <c r="E28" s="369"/>
      <c r="F28" s="30"/>
      <c r="G28" s="30"/>
      <c r="H28" s="30"/>
      <c r="I28" s="30"/>
      <c r="J28" s="30"/>
      <c r="K28" s="30"/>
      <c r="L28" s="30"/>
      <c r="M28" s="30"/>
      <c r="N28" s="30"/>
      <c r="O28" s="30"/>
      <c r="P28" s="30"/>
      <c r="Q28" s="30"/>
      <c r="R28" s="30"/>
      <c r="S28" s="30"/>
      <c r="T28" s="30"/>
      <c r="U28" s="30"/>
      <c r="V28" s="30"/>
      <c r="W28" s="30"/>
      <c r="X28" s="30"/>
      <c r="Y28" s="30"/>
      <c r="Z28" s="30"/>
    </row>
    <row r="29" spans="1:26" ht="37.5">
      <c r="A29" s="133" t="s">
        <v>442</v>
      </c>
      <c r="B29" s="25" t="s">
        <v>443</v>
      </c>
      <c r="C29" s="126" t="s">
        <v>435</v>
      </c>
      <c r="D29" s="126" t="s">
        <v>444</v>
      </c>
      <c r="E29" s="319" t="s">
        <v>445</v>
      </c>
      <c r="F29" s="36"/>
      <c r="G29" s="36"/>
      <c r="H29" s="36"/>
      <c r="I29" s="36"/>
      <c r="J29" s="36"/>
      <c r="K29" s="36"/>
      <c r="L29" s="36"/>
      <c r="M29" s="36"/>
      <c r="N29" s="36"/>
      <c r="O29" s="36"/>
      <c r="P29" s="36"/>
      <c r="Q29" s="36"/>
      <c r="R29" s="36"/>
      <c r="S29" s="36"/>
      <c r="T29" s="36"/>
      <c r="U29" s="36"/>
      <c r="V29" s="36"/>
      <c r="W29" s="36"/>
      <c r="X29" s="36"/>
      <c r="Y29" s="36"/>
      <c r="Z29" s="36"/>
    </row>
    <row r="30" spans="1:26" ht="33" customHeight="1">
      <c r="A30" s="133" t="s">
        <v>446</v>
      </c>
      <c r="B30" s="25" t="s">
        <v>447</v>
      </c>
      <c r="C30" s="126" t="s">
        <v>435</v>
      </c>
      <c r="D30" s="126" t="s">
        <v>448</v>
      </c>
      <c r="E30" s="319" t="s">
        <v>449</v>
      </c>
      <c r="F30" s="36"/>
      <c r="G30" s="36"/>
      <c r="H30" s="36"/>
      <c r="I30" s="36"/>
      <c r="J30" s="36"/>
      <c r="K30" s="36"/>
      <c r="L30" s="36"/>
      <c r="M30" s="36"/>
      <c r="N30" s="36"/>
      <c r="O30" s="36"/>
      <c r="P30" s="36"/>
      <c r="Q30" s="36"/>
      <c r="R30" s="36"/>
      <c r="S30" s="36"/>
      <c r="T30" s="36"/>
      <c r="U30" s="36"/>
      <c r="V30" s="36"/>
      <c r="W30" s="36"/>
      <c r="X30" s="36"/>
      <c r="Y30" s="36"/>
      <c r="Z30" s="36"/>
    </row>
    <row r="31" spans="1:26" ht="73.5" customHeight="1">
      <c r="A31" s="133" t="s">
        <v>450</v>
      </c>
      <c r="B31" s="126" t="s">
        <v>451</v>
      </c>
      <c r="C31" s="126" t="s">
        <v>382</v>
      </c>
      <c r="D31" s="319" t="s">
        <v>452</v>
      </c>
      <c r="E31" s="126"/>
      <c r="F31" s="36"/>
      <c r="G31" s="36"/>
      <c r="H31" s="36"/>
      <c r="I31" s="36"/>
      <c r="J31" s="36"/>
      <c r="K31" s="36"/>
      <c r="L31" s="36"/>
      <c r="M31" s="36"/>
      <c r="N31" s="36"/>
      <c r="O31" s="36"/>
      <c r="P31" s="36"/>
      <c r="Q31" s="36"/>
      <c r="R31" s="36"/>
      <c r="S31" s="36"/>
      <c r="T31" s="36"/>
      <c r="U31" s="36"/>
      <c r="V31" s="36"/>
      <c r="W31" s="36"/>
      <c r="X31" s="36"/>
      <c r="Y31" s="36"/>
      <c r="Z31" s="36"/>
    </row>
    <row r="32" spans="1:26" ht="15.5">
      <c r="A32" s="397" t="s">
        <v>453</v>
      </c>
      <c r="B32" s="368"/>
      <c r="C32" s="368"/>
      <c r="D32" s="368"/>
      <c r="E32" s="369"/>
      <c r="F32" s="30"/>
      <c r="G32" s="30"/>
      <c r="H32" s="30"/>
      <c r="I32" s="30"/>
      <c r="J32" s="30"/>
      <c r="K32" s="30"/>
      <c r="L32" s="30"/>
      <c r="M32" s="30"/>
      <c r="N32" s="30"/>
      <c r="O32" s="30"/>
      <c r="P32" s="30"/>
      <c r="Q32" s="30"/>
      <c r="R32" s="30"/>
      <c r="S32" s="30"/>
      <c r="T32" s="30"/>
      <c r="U32" s="30"/>
      <c r="V32" s="30"/>
      <c r="W32" s="30"/>
      <c r="X32" s="30"/>
      <c r="Y32" s="30"/>
      <c r="Z32" s="30"/>
    </row>
    <row r="33" spans="1:26" ht="36.75" customHeight="1">
      <c r="A33" s="133" t="s">
        <v>454</v>
      </c>
      <c r="B33" s="25" t="s">
        <v>455</v>
      </c>
      <c r="C33" s="25" t="s">
        <v>382</v>
      </c>
      <c r="D33" s="319" t="s">
        <v>456</v>
      </c>
      <c r="E33" s="126"/>
      <c r="F33" s="36"/>
      <c r="G33" s="36"/>
      <c r="H33" s="36"/>
      <c r="I33" s="36"/>
      <c r="J33" s="36"/>
      <c r="K33" s="36"/>
      <c r="L33" s="36"/>
      <c r="M33" s="36"/>
      <c r="N33" s="36"/>
      <c r="O33" s="36"/>
      <c r="P33" s="36"/>
      <c r="Q33" s="36"/>
      <c r="R33" s="36"/>
      <c r="S33" s="36"/>
      <c r="T33" s="36"/>
      <c r="U33" s="36"/>
      <c r="V33" s="36"/>
      <c r="W33" s="36"/>
      <c r="X33" s="36"/>
      <c r="Y33" s="36"/>
      <c r="Z33" s="36"/>
    </row>
    <row r="34" spans="1:26" ht="32.25" customHeight="1">
      <c r="A34" s="133" t="s">
        <v>457</v>
      </c>
      <c r="B34" s="25" t="s">
        <v>458</v>
      </c>
      <c r="C34" s="126" t="s">
        <v>424</v>
      </c>
      <c r="D34" s="135">
        <v>0</v>
      </c>
      <c r="E34" s="126" t="s">
        <v>459</v>
      </c>
      <c r="F34" s="36"/>
      <c r="G34" s="36"/>
      <c r="H34" s="36"/>
      <c r="I34" s="36"/>
      <c r="J34" s="36"/>
      <c r="K34" s="36"/>
      <c r="L34" s="36"/>
      <c r="M34" s="36"/>
      <c r="N34" s="36"/>
      <c r="O34" s="36"/>
      <c r="P34" s="36"/>
      <c r="Q34" s="36"/>
      <c r="R34" s="36"/>
      <c r="S34" s="36"/>
      <c r="T34" s="36"/>
      <c r="U34" s="36"/>
      <c r="V34" s="36"/>
      <c r="W34" s="36"/>
      <c r="X34" s="36"/>
      <c r="Y34" s="36"/>
      <c r="Z34" s="36"/>
    </row>
    <row r="35" spans="1:26" ht="15.5">
      <c r="A35" s="397" t="s">
        <v>460</v>
      </c>
      <c r="B35" s="368"/>
      <c r="C35" s="368"/>
      <c r="D35" s="368"/>
      <c r="E35" s="369"/>
      <c r="F35" s="30"/>
      <c r="G35" s="30"/>
      <c r="H35" s="30"/>
      <c r="I35" s="30"/>
      <c r="J35" s="30"/>
      <c r="K35" s="30"/>
      <c r="L35" s="30"/>
      <c r="M35" s="30"/>
      <c r="N35" s="30"/>
      <c r="O35" s="30"/>
      <c r="P35" s="30"/>
      <c r="Q35" s="30"/>
      <c r="R35" s="30"/>
      <c r="S35" s="30"/>
      <c r="T35" s="30"/>
      <c r="U35" s="30"/>
      <c r="V35" s="30"/>
      <c r="W35" s="30"/>
      <c r="X35" s="30"/>
      <c r="Y35" s="30"/>
      <c r="Z35" s="30"/>
    </row>
    <row r="36" spans="1:26" ht="37.5">
      <c r="A36" s="133" t="s">
        <v>461</v>
      </c>
      <c r="B36" s="25" t="s">
        <v>462</v>
      </c>
      <c r="C36" s="126" t="s">
        <v>435</v>
      </c>
      <c r="D36" s="136" t="s">
        <v>463</v>
      </c>
      <c r="E36" s="322" t="s">
        <v>464</v>
      </c>
      <c r="F36" s="36"/>
      <c r="G36" s="36"/>
      <c r="H36" s="36"/>
      <c r="I36" s="36"/>
      <c r="J36" s="36"/>
      <c r="K36" s="36"/>
      <c r="L36" s="36"/>
      <c r="M36" s="36"/>
      <c r="N36" s="36"/>
      <c r="O36" s="36"/>
      <c r="P36" s="36"/>
      <c r="Q36" s="36"/>
      <c r="R36" s="36"/>
      <c r="S36" s="36"/>
      <c r="T36" s="36"/>
      <c r="U36" s="36"/>
      <c r="V36" s="36"/>
      <c r="W36" s="36"/>
      <c r="X36" s="36"/>
      <c r="Y36" s="36"/>
      <c r="Z36" s="36"/>
    </row>
    <row r="37" spans="1:26" ht="36.75" customHeight="1">
      <c r="A37" s="35" t="s">
        <v>465</v>
      </c>
      <c r="B37" s="25" t="s">
        <v>466</v>
      </c>
      <c r="C37" s="126" t="s">
        <v>467</v>
      </c>
      <c r="D37" s="135">
        <v>0</v>
      </c>
      <c r="E37" s="126" t="s">
        <v>468</v>
      </c>
      <c r="F37" s="36"/>
      <c r="G37" s="36"/>
      <c r="H37" s="36"/>
      <c r="I37" s="36"/>
      <c r="J37" s="36"/>
      <c r="K37" s="36"/>
      <c r="L37" s="36"/>
      <c r="M37" s="36"/>
      <c r="N37" s="36"/>
      <c r="O37" s="36"/>
      <c r="P37" s="36"/>
      <c r="Q37" s="36"/>
      <c r="R37" s="36"/>
      <c r="S37" s="36"/>
      <c r="T37" s="36"/>
      <c r="U37" s="36"/>
      <c r="V37" s="36"/>
      <c r="W37" s="36"/>
      <c r="X37" s="36"/>
      <c r="Y37" s="36"/>
      <c r="Z37" s="36"/>
    </row>
    <row r="38" spans="1:26" ht="15.5">
      <c r="A38" s="397" t="s">
        <v>469</v>
      </c>
      <c r="B38" s="368"/>
      <c r="C38" s="368"/>
      <c r="D38" s="368"/>
      <c r="E38" s="369"/>
      <c r="F38" s="30"/>
      <c r="G38" s="30"/>
      <c r="H38" s="30"/>
      <c r="I38" s="30"/>
      <c r="J38" s="30"/>
      <c r="K38" s="30"/>
      <c r="L38" s="30"/>
      <c r="M38" s="30"/>
      <c r="N38" s="30"/>
      <c r="O38" s="30"/>
      <c r="P38" s="30"/>
      <c r="Q38" s="30"/>
      <c r="R38" s="30"/>
      <c r="S38" s="30"/>
      <c r="T38" s="30"/>
      <c r="U38" s="30"/>
      <c r="V38" s="30"/>
      <c r="W38" s="30"/>
      <c r="X38" s="30"/>
      <c r="Y38" s="30"/>
      <c r="Z38" s="30"/>
    </row>
    <row r="39" spans="1:26" ht="132.75" customHeight="1">
      <c r="A39" s="133" t="s">
        <v>470</v>
      </c>
      <c r="B39" s="126" t="s">
        <v>471</v>
      </c>
      <c r="C39" s="126" t="s">
        <v>472</v>
      </c>
      <c r="D39" s="126" t="s">
        <v>473</v>
      </c>
      <c r="E39" s="319" t="s">
        <v>474</v>
      </c>
      <c r="F39" s="36"/>
      <c r="G39" s="36"/>
      <c r="H39" s="36"/>
      <c r="I39" s="36"/>
      <c r="J39" s="36"/>
      <c r="K39" s="36"/>
      <c r="L39" s="36"/>
      <c r="M39" s="36"/>
      <c r="N39" s="36"/>
      <c r="O39" s="36"/>
      <c r="P39" s="36"/>
      <c r="Q39" s="36"/>
      <c r="R39" s="36"/>
      <c r="S39" s="36"/>
      <c r="T39" s="36"/>
      <c r="U39" s="36"/>
      <c r="V39" s="36"/>
      <c r="W39" s="36"/>
      <c r="X39" s="36"/>
      <c r="Y39" s="36"/>
      <c r="Z39" s="36"/>
    </row>
    <row r="40" spans="1:26" ht="15.5">
      <c r="A40" s="397" t="s">
        <v>475</v>
      </c>
      <c r="B40" s="368"/>
      <c r="C40" s="368"/>
      <c r="D40" s="368"/>
      <c r="E40" s="369"/>
      <c r="F40" s="30"/>
      <c r="G40" s="30"/>
      <c r="H40" s="30"/>
      <c r="I40" s="30"/>
      <c r="J40" s="30"/>
      <c r="K40" s="30"/>
      <c r="L40" s="30"/>
      <c r="M40" s="30"/>
      <c r="N40" s="30"/>
      <c r="O40" s="30"/>
      <c r="P40" s="30"/>
      <c r="Q40" s="30"/>
      <c r="R40" s="30"/>
      <c r="S40" s="30"/>
      <c r="T40" s="30"/>
      <c r="U40" s="30"/>
      <c r="V40" s="30"/>
      <c r="W40" s="30"/>
      <c r="X40" s="30"/>
      <c r="Y40" s="30"/>
      <c r="Z40" s="30"/>
    </row>
    <row r="41" spans="1:26" ht="25">
      <c r="A41" s="133" t="s">
        <v>476</v>
      </c>
      <c r="B41" s="25" t="s">
        <v>477</v>
      </c>
      <c r="C41" s="126" t="s">
        <v>382</v>
      </c>
      <c r="D41" s="319" t="s">
        <v>158</v>
      </c>
      <c r="E41" s="126"/>
      <c r="F41" s="36"/>
      <c r="G41" s="36"/>
      <c r="H41" s="36"/>
      <c r="I41" s="36"/>
      <c r="J41" s="36"/>
      <c r="K41" s="36"/>
      <c r="L41" s="36"/>
      <c r="M41" s="36"/>
      <c r="N41" s="36"/>
      <c r="O41" s="36"/>
      <c r="P41" s="36"/>
      <c r="Q41" s="36"/>
      <c r="R41" s="36"/>
      <c r="S41" s="36"/>
      <c r="T41" s="36"/>
      <c r="U41" s="36"/>
      <c r="V41" s="36"/>
      <c r="W41" s="36"/>
      <c r="X41" s="36"/>
      <c r="Y41" s="36"/>
      <c r="Z41" s="36"/>
    </row>
    <row r="42" spans="1:26" ht="51" customHeight="1">
      <c r="A42" s="133" t="s">
        <v>478</v>
      </c>
      <c r="B42" s="126" t="s">
        <v>479</v>
      </c>
      <c r="C42" s="126" t="s">
        <v>480</v>
      </c>
      <c r="D42" s="135">
        <v>0</v>
      </c>
      <c r="E42" s="126" t="s">
        <v>481</v>
      </c>
      <c r="F42" s="36"/>
      <c r="G42" s="36"/>
      <c r="H42" s="36"/>
      <c r="I42" s="36"/>
      <c r="J42" s="36"/>
      <c r="K42" s="36"/>
      <c r="L42" s="36"/>
      <c r="M42" s="36"/>
      <c r="N42" s="36"/>
      <c r="O42" s="36"/>
      <c r="P42" s="36"/>
      <c r="Q42" s="36"/>
      <c r="R42" s="36"/>
      <c r="S42" s="36"/>
      <c r="T42" s="36"/>
      <c r="U42" s="36"/>
      <c r="V42" s="36"/>
      <c r="W42" s="36"/>
      <c r="X42" s="36"/>
      <c r="Y42" s="36"/>
      <c r="Z42" s="36"/>
    </row>
    <row r="43" spans="1:26" ht="15.5">
      <c r="A43" s="397" t="s">
        <v>482</v>
      </c>
      <c r="B43" s="368"/>
      <c r="C43" s="368"/>
      <c r="D43" s="368"/>
      <c r="E43" s="369"/>
      <c r="F43" s="30"/>
      <c r="G43" s="30"/>
      <c r="H43" s="30"/>
      <c r="I43" s="30"/>
      <c r="J43" s="30"/>
      <c r="K43" s="30"/>
      <c r="L43" s="30"/>
      <c r="M43" s="30"/>
      <c r="N43" s="30"/>
      <c r="O43" s="30"/>
      <c r="P43" s="30"/>
      <c r="Q43" s="30"/>
      <c r="R43" s="30"/>
      <c r="S43" s="30"/>
      <c r="T43" s="30"/>
      <c r="U43" s="30"/>
      <c r="V43" s="30"/>
      <c r="W43" s="30"/>
      <c r="X43" s="30"/>
      <c r="Y43" s="30"/>
      <c r="Z43" s="30"/>
    </row>
    <row r="44" spans="1:26" ht="112.5">
      <c r="A44" s="133" t="s">
        <v>483</v>
      </c>
      <c r="B44" s="126" t="s">
        <v>484</v>
      </c>
      <c r="C44" s="126" t="s">
        <v>485</v>
      </c>
      <c r="D44" s="319" t="s">
        <v>486</v>
      </c>
      <c r="E44" s="25"/>
      <c r="F44" s="36"/>
      <c r="G44" s="36"/>
      <c r="H44" s="36"/>
      <c r="I44" s="36"/>
      <c r="J44" s="36"/>
      <c r="K44" s="36"/>
      <c r="L44" s="36"/>
      <c r="M44" s="36"/>
      <c r="N44" s="36"/>
      <c r="O44" s="36"/>
      <c r="P44" s="36"/>
      <c r="Q44" s="36"/>
      <c r="R44" s="36"/>
      <c r="S44" s="36"/>
      <c r="T44" s="36"/>
      <c r="U44" s="36"/>
      <c r="V44" s="36"/>
      <c r="W44" s="36"/>
      <c r="X44" s="36"/>
      <c r="Y44" s="36"/>
      <c r="Z44" s="36"/>
    </row>
    <row r="45" spans="1:26" ht="37.5">
      <c r="A45" s="133" t="s">
        <v>487</v>
      </c>
      <c r="B45" s="25" t="s">
        <v>488</v>
      </c>
      <c r="C45" s="126" t="s">
        <v>382</v>
      </c>
      <c r="D45" s="319" t="s">
        <v>489</v>
      </c>
      <c r="E45" s="126"/>
      <c r="F45" s="36"/>
      <c r="G45" s="36"/>
      <c r="H45" s="36"/>
      <c r="I45" s="36"/>
      <c r="J45" s="36"/>
      <c r="K45" s="36"/>
      <c r="L45" s="36"/>
      <c r="M45" s="36"/>
      <c r="N45" s="36"/>
      <c r="O45" s="36"/>
      <c r="P45" s="36"/>
      <c r="Q45" s="36"/>
      <c r="R45" s="36"/>
      <c r="S45" s="36"/>
      <c r="T45" s="36"/>
      <c r="U45" s="36"/>
      <c r="V45" s="36"/>
      <c r="W45" s="36"/>
      <c r="X45" s="36"/>
      <c r="Y45" s="36"/>
      <c r="Z45" s="36"/>
    </row>
    <row r="46" spans="1:26" ht="30" customHeight="1">
      <c r="A46" s="133" t="s">
        <v>490</v>
      </c>
      <c r="B46" s="25" t="s">
        <v>491</v>
      </c>
      <c r="C46" s="126" t="s">
        <v>382</v>
      </c>
      <c r="D46" s="319" t="s">
        <v>492</v>
      </c>
      <c r="E46" s="126"/>
      <c r="F46" s="36"/>
      <c r="G46" s="36"/>
      <c r="H46" s="36"/>
      <c r="I46" s="36"/>
      <c r="J46" s="36"/>
      <c r="K46" s="36"/>
      <c r="L46" s="36"/>
      <c r="M46" s="36"/>
      <c r="N46" s="36"/>
      <c r="O46" s="36"/>
      <c r="P46" s="36"/>
      <c r="Q46" s="36"/>
      <c r="R46" s="36"/>
      <c r="S46" s="36"/>
      <c r="T46" s="36"/>
      <c r="U46" s="36"/>
      <c r="V46" s="36"/>
      <c r="W46" s="36"/>
      <c r="X46" s="36"/>
      <c r="Y46" s="36"/>
      <c r="Z46" s="36"/>
    </row>
    <row r="47" spans="1:26" ht="15.5">
      <c r="A47" s="397" t="s">
        <v>453</v>
      </c>
      <c r="B47" s="368"/>
      <c r="C47" s="368"/>
      <c r="D47" s="368"/>
      <c r="E47" s="369"/>
      <c r="F47" s="30"/>
      <c r="G47" s="30"/>
      <c r="H47" s="30"/>
      <c r="I47" s="30"/>
      <c r="J47" s="30"/>
      <c r="K47" s="30"/>
      <c r="L47" s="30"/>
      <c r="M47" s="30"/>
      <c r="N47" s="30"/>
      <c r="O47" s="30"/>
      <c r="P47" s="30"/>
      <c r="Q47" s="30"/>
      <c r="R47" s="30"/>
      <c r="S47" s="30"/>
      <c r="T47" s="30"/>
      <c r="U47" s="30"/>
      <c r="V47" s="30"/>
      <c r="W47" s="30"/>
      <c r="X47" s="30"/>
      <c r="Y47" s="30"/>
      <c r="Z47" s="30"/>
    </row>
    <row r="48" spans="1:26" ht="50">
      <c r="A48" s="133" t="s">
        <v>493</v>
      </c>
      <c r="B48" s="25" t="s">
        <v>494</v>
      </c>
      <c r="C48" s="126" t="s">
        <v>480</v>
      </c>
      <c r="D48" s="25" t="s">
        <v>495</v>
      </c>
      <c r="E48" s="126"/>
      <c r="F48" s="36"/>
      <c r="G48" s="36"/>
      <c r="H48" s="36"/>
      <c r="I48" s="36"/>
      <c r="J48" s="36"/>
      <c r="K48" s="36"/>
      <c r="L48" s="36"/>
      <c r="M48" s="36"/>
      <c r="N48" s="36"/>
      <c r="O48" s="36"/>
      <c r="P48" s="36"/>
      <c r="Q48" s="36"/>
      <c r="R48" s="36"/>
      <c r="S48" s="36"/>
      <c r="T48" s="36"/>
      <c r="U48" s="36"/>
      <c r="V48" s="36"/>
      <c r="W48" s="36"/>
      <c r="X48" s="36"/>
      <c r="Y48" s="36"/>
      <c r="Z48" s="36"/>
    </row>
    <row r="49" spans="1:26" ht="50">
      <c r="A49" s="133" t="s">
        <v>496</v>
      </c>
      <c r="B49" s="25" t="s">
        <v>497</v>
      </c>
      <c r="C49" s="126" t="s">
        <v>498</v>
      </c>
      <c r="D49" s="126" t="s">
        <v>499</v>
      </c>
      <c r="E49" s="126"/>
      <c r="F49" s="36"/>
      <c r="G49" s="36"/>
      <c r="H49" s="36"/>
      <c r="I49" s="36"/>
      <c r="J49" s="36"/>
      <c r="K49" s="36"/>
      <c r="L49" s="36"/>
      <c r="M49" s="36"/>
      <c r="N49" s="36"/>
      <c r="O49" s="36"/>
      <c r="P49" s="36"/>
      <c r="Q49" s="36"/>
      <c r="R49" s="36"/>
      <c r="S49" s="36"/>
      <c r="T49" s="36"/>
      <c r="U49" s="36"/>
      <c r="V49" s="36"/>
      <c r="W49" s="36"/>
      <c r="X49" s="36"/>
      <c r="Y49" s="36"/>
      <c r="Z49" s="36"/>
    </row>
    <row r="50" spans="1:26" ht="26">
      <c r="A50" s="37" t="s">
        <v>370</v>
      </c>
      <c r="B50" s="37" t="s">
        <v>500</v>
      </c>
      <c r="C50" s="37" t="s">
        <v>372</v>
      </c>
      <c r="D50" s="37" t="s">
        <v>501</v>
      </c>
      <c r="E50" s="37" t="s">
        <v>374</v>
      </c>
      <c r="F50" s="34"/>
      <c r="G50" s="34"/>
      <c r="H50" s="34"/>
      <c r="I50" s="34"/>
      <c r="J50" s="34"/>
      <c r="K50" s="34"/>
      <c r="L50" s="34"/>
      <c r="M50" s="34"/>
      <c r="N50" s="34"/>
      <c r="O50" s="34"/>
      <c r="P50" s="34"/>
      <c r="Q50" s="34"/>
      <c r="R50" s="34"/>
      <c r="S50" s="34"/>
      <c r="T50" s="34"/>
      <c r="U50" s="34"/>
      <c r="V50" s="34"/>
      <c r="W50" s="34"/>
      <c r="X50" s="34"/>
      <c r="Y50" s="18"/>
      <c r="Z50" s="34"/>
    </row>
    <row r="51" spans="1:26" ht="50">
      <c r="A51" s="38" t="s">
        <v>502</v>
      </c>
      <c r="B51" s="38" t="s">
        <v>503</v>
      </c>
      <c r="C51" s="38" t="s">
        <v>480</v>
      </c>
      <c r="D51" s="322" t="s">
        <v>495</v>
      </c>
      <c r="E51" s="38"/>
      <c r="F51" s="36"/>
      <c r="G51" s="36"/>
      <c r="H51" s="36"/>
      <c r="I51" s="36"/>
      <c r="J51" s="36"/>
      <c r="K51" s="36"/>
      <c r="L51" s="36"/>
      <c r="M51" s="36"/>
      <c r="N51" s="36"/>
      <c r="O51" s="36"/>
      <c r="P51" s="36"/>
      <c r="Q51" s="36"/>
      <c r="R51" s="36"/>
      <c r="S51" s="36"/>
      <c r="T51" s="36"/>
      <c r="U51" s="36"/>
      <c r="V51" s="36"/>
      <c r="W51" s="36"/>
      <c r="X51" s="36"/>
      <c r="Y51" s="29"/>
      <c r="Z51" s="36"/>
    </row>
    <row r="52" spans="1:26" ht="32.25" customHeight="1">
      <c r="A52" s="39" t="s">
        <v>504</v>
      </c>
      <c r="B52" s="38" t="s">
        <v>505</v>
      </c>
      <c r="C52" s="38" t="s">
        <v>498</v>
      </c>
      <c r="D52" s="322" t="s">
        <v>506</v>
      </c>
      <c r="E52" s="126" t="s">
        <v>499</v>
      </c>
      <c r="F52" s="36"/>
      <c r="G52" s="36"/>
      <c r="H52" s="36"/>
      <c r="I52" s="36"/>
      <c r="J52" s="36"/>
      <c r="K52" s="36"/>
      <c r="L52" s="36"/>
      <c r="M52" s="36"/>
      <c r="N52" s="36"/>
      <c r="O52" s="36"/>
      <c r="P52" s="36"/>
      <c r="Q52" s="36"/>
      <c r="R52" s="36"/>
      <c r="S52" s="36"/>
      <c r="T52" s="36"/>
      <c r="U52" s="36"/>
      <c r="V52" s="36"/>
      <c r="W52" s="36"/>
      <c r="X52" s="36"/>
      <c r="Y52" s="29"/>
      <c r="Z52" s="36"/>
    </row>
    <row r="53" spans="1:26" ht="15.5">
      <c r="A53" s="20"/>
      <c r="B53" s="20"/>
      <c r="C53" s="20"/>
      <c r="D53" s="20"/>
      <c r="E53" s="20"/>
      <c r="F53" s="36"/>
      <c r="G53" s="36"/>
      <c r="H53" s="36"/>
      <c r="I53" s="36"/>
      <c r="J53" s="36"/>
      <c r="K53" s="36"/>
      <c r="L53" s="36"/>
      <c r="M53" s="36"/>
      <c r="N53" s="36"/>
      <c r="O53" s="36"/>
      <c r="P53" s="36"/>
      <c r="Q53" s="36"/>
      <c r="R53" s="36"/>
      <c r="S53" s="36"/>
      <c r="T53" s="36"/>
      <c r="U53" s="36"/>
      <c r="V53" s="36"/>
      <c r="W53" s="36"/>
      <c r="X53" s="36"/>
      <c r="Y53" s="29"/>
      <c r="Z53" s="19"/>
    </row>
    <row r="54" spans="1:26" ht="15.5">
      <c r="A54" s="36"/>
      <c r="B54" s="36"/>
      <c r="C54" s="36"/>
      <c r="D54" s="36"/>
      <c r="E54" s="36"/>
      <c r="F54" s="36"/>
      <c r="G54" s="36"/>
      <c r="H54" s="36"/>
      <c r="I54" s="36"/>
      <c r="J54" s="36"/>
      <c r="K54" s="36"/>
      <c r="L54" s="36"/>
      <c r="M54" s="36"/>
      <c r="N54" s="36"/>
      <c r="O54" s="36"/>
      <c r="P54" s="36"/>
      <c r="Q54" s="36"/>
      <c r="R54" s="36"/>
      <c r="S54" s="36"/>
      <c r="T54" s="36"/>
      <c r="U54" s="36"/>
      <c r="V54" s="36"/>
      <c r="W54" s="36"/>
      <c r="X54" s="36"/>
      <c r="Y54" s="29"/>
      <c r="Z54" s="19"/>
    </row>
    <row r="55" spans="1:26" ht="15.5">
      <c r="A55" s="36"/>
      <c r="B55" s="36"/>
      <c r="C55" s="36"/>
      <c r="D55" s="36"/>
      <c r="E55" s="36"/>
      <c r="F55" s="36"/>
      <c r="G55" s="36"/>
      <c r="H55" s="36"/>
      <c r="I55" s="36"/>
      <c r="J55" s="36"/>
      <c r="K55" s="36"/>
      <c r="L55" s="36"/>
      <c r="M55" s="36"/>
      <c r="N55" s="36"/>
      <c r="O55" s="36"/>
      <c r="P55" s="36"/>
      <c r="Q55" s="36"/>
      <c r="R55" s="36"/>
      <c r="S55" s="36"/>
      <c r="T55" s="36"/>
      <c r="U55" s="36"/>
      <c r="V55" s="36"/>
      <c r="W55" s="36"/>
      <c r="X55" s="36"/>
      <c r="Y55" s="29"/>
      <c r="Z55" s="19"/>
    </row>
    <row r="56" spans="1:26" ht="15.5">
      <c r="A56" s="36"/>
      <c r="B56" s="36"/>
      <c r="C56" s="36"/>
      <c r="D56" s="36"/>
      <c r="E56" s="36"/>
      <c r="F56" s="36"/>
      <c r="G56" s="36"/>
      <c r="H56" s="36"/>
      <c r="I56" s="36"/>
      <c r="J56" s="36"/>
      <c r="K56" s="36"/>
      <c r="L56" s="36"/>
      <c r="M56" s="36"/>
      <c r="N56" s="36"/>
      <c r="O56" s="36"/>
      <c r="P56" s="36"/>
      <c r="Q56" s="36"/>
      <c r="R56" s="36"/>
      <c r="S56" s="36"/>
      <c r="T56" s="36"/>
      <c r="U56" s="36"/>
      <c r="V56" s="36"/>
      <c r="W56" s="36"/>
      <c r="X56" s="36"/>
      <c r="Y56" s="29"/>
      <c r="Z56" s="19"/>
    </row>
    <row r="57" spans="1:26" ht="15.75" hidden="1" customHeight="1">
      <c r="A57" s="34"/>
      <c r="B57" s="34"/>
      <c r="C57" s="34"/>
      <c r="D57" s="34"/>
      <c r="E57" s="34"/>
      <c r="F57" s="34"/>
      <c r="G57" s="34"/>
      <c r="H57" s="34"/>
      <c r="I57" s="34"/>
      <c r="J57" s="34"/>
      <c r="K57" s="34"/>
      <c r="L57" s="34"/>
      <c r="M57" s="34"/>
      <c r="N57" s="34"/>
      <c r="O57" s="34"/>
      <c r="P57" s="34"/>
      <c r="Q57" s="34"/>
      <c r="R57" s="34"/>
      <c r="S57" s="34"/>
      <c r="T57" s="34"/>
      <c r="U57" s="34"/>
      <c r="V57" s="34"/>
      <c r="W57" s="34"/>
      <c r="X57" s="34"/>
      <c r="Y57" s="18"/>
      <c r="Z57" s="30"/>
    </row>
    <row r="58" spans="1:26" ht="15.75" hidden="1" customHeight="1">
      <c r="A58" s="34"/>
      <c r="B58" s="34"/>
      <c r="C58" s="34"/>
      <c r="D58" s="34"/>
      <c r="E58" s="34"/>
      <c r="F58" s="34"/>
      <c r="G58" s="34"/>
      <c r="H58" s="34"/>
      <c r="I58" s="34"/>
      <c r="J58" s="34"/>
      <c r="K58" s="34"/>
      <c r="L58" s="34"/>
      <c r="M58" s="34"/>
      <c r="N58" s="34"/>
      <c r="O58" s="34"/>
      <c r="P58" s="34"/>
      <c r="Q58" s="34"/>
      <c r="R58" s="34"/>
      <c r="S58" s="34"/>
      <c r="T58" s="34"/>
      <c r="U58" s="34"/>
      <c r="V58" s="34"/>
      <c r="W58" s="34"/>
      <c r="X58" s="34"/>
      <c r="Y58" s="18"/>
      <c r="Z58" s="30"/>
    </row>
    <row r="59" spans="1:26" ht="15.75" hidden="1" customHeight="1">
      <c r="A59" s="34"/>
      <c r="B59" s="34"/>
      <c r="C59" s="34"/>
      <c r="D59" s="34"/>
      <c r="E59" s="34"/>
      <c r="F59" s="34"/>
      <c r="G59" s="34"/>
      <c r="H59" s="34"/>
      <c r="I59" s="34"/>
      <c r="J59" s="34"/>
      <c r="K59" s="34"/>
      <c r="L59" s="34"/>
      <c r="M59" s="34"/>
      <c r="N59" s="34"/>
      <c r="O59" s="34"/>
      <c r="P59" s="34"/>
      <c r="Q59" s="34"/>
      <c r="R59" s="34"/>
      <c r="S59" s="34"/>
      <c r="T59" s="34"/>
      <c r="U59" s="34"/>
      <c r="V59" s="34"/>
      <c r="W59" s="34"/>
      <c r="X59" s="34"/>
      <c r="Y59" s="18"/>
      <c r="Z59" s="30"/>
    </row>
    <row r="60" spans="1:26" ht="15.75" hidden="1" customHeight="1">
      <c r="A60" s="34"/>
      <c r="B60" s="34"/>
      <c r="C60" s="34"/>
      <c r="D60" s="34"/>
      <c r="E60" s="34"/>
      <c r="F60" s="34"/>
      <c r="G60" s="34"/>
      <c r="H60" s="34"/>
      <c r="I60" s="34"/>
      <c r="J60" s="34"/>
      <c r="K60" s="34"/>
      <c r="L60" s="34"/>
      <c r="M60" s="34"/>
      <c r="N60" s="34"/>
      <c r="O60" s="34"/>
      <c r="P60" s="34"/>
      <c r="Q60" s="34"/>
      <c r="R60" s="34"/>
      <c r="S60" s="34"/>
      <c r="T60" s="34"/>
      <c r="U60" s="34"/>
      <c r="V60" s="34"/>
      <c r="W60" s="34"/>
      <c r="X60" s="34"/>
      <c r="Y60" s="18"/>
      <c r="Z60" s="30"/>
    </row>
    <row r="61" spans="1:26" ht="15.75" hidden="1" customHeight="1">
      <c r="A61" s="34"/>
      <c r="B61" s="34"/>
      <c r="C61" s="34"/>
      <c r="D61" s="34"/>
      <c r="E61" s="34"/>
      <c r="F61" s="34"/>
      <c r="G61" s="34"/>
      <c r="H61" s="34"/>
      <c r="I61" s="34"/>
      <c r="J61" s="34"/>
      <c r="K61" s="34"/>
      <c r="L61" s="34"/>
      <c r="M61" s="34"/>
      <c r="N61" s="34"/>
      <c r="O61" s="34"/>
      <c r="P61" s="34"/>
      <c r="Q61" s="34"/>
      <c r="R61" s="34"/>
      <c r="S61" s="34"/>
      <c r="T61" s="34"/>
      <c r="U61" s="34"/>
      <c r="V61" s="34"/>
      <c r="W61" s="34"/>
      <c r="X61" s="34"/>
      <c r="Y61" s="18"/>
      <c r="Z61" s="30"/>
    </row>
    <row r="62" spans="1:26" ht="15.75" hidden="1" customHeight="1">
      <c r="A62" s="34"/>
      <c r="B62" s="34"/>
      <c r="C62" s="34"/>
      <c r="D62" s="34"/>
      <c r="E62" s="34"/>
      <c r="F62" s="34"/>
      <c r="G62" s="34"/>
      <c r="H62" s="34"/>
      <c r="I62" s="34"/>
      <c r="J62" s="34"/>
      <c r="K62" s="34"/>
      <c r="L62" s="34"/>
      <c r="M62" s="34"/>
      <c r="N62" s="34"/>
      <c r="O62" s="34"/>
      <c r="P62" s="34"/>
      <c r="Q62" s="34"/>
      <c r="R62" s="34"/>
      <c r="S62" s="34"/>
      <c r="T62" s="34"/>
      <c r="U62" s="34"/>
      <c r="V62" s="34"/>
      <c r="W62" s="34"/>
      <c r="X62" s="34"/>
      <c r="Y62" s="18"/>
      <c r="Z62" s="30"/>
    </row>
    <row r="63" spans="1:26" ht="15.75" hidden="1" customHeight="1">
      <c r="A63" s="34"/>
      <c r="B63" s="34"/>
      <c r="C63" s="34"/>
      <c r="D63" s="34"/>
      <c r="E63" s="34"/>
      <c r="F63" s="34"/>
      <c r="G63" s="34"/>
      <c r="H63" s="34"/>
      <c r="I63" s="34"/>
      <c r="J63" s="34"/>
      <c r="K63" s="34"/>
      <c r="L63" s="34"/>
      <c r="M63" s="34"/>
      <c r="N63" s="34"/>
      <c r="O63" s="34"/>
      <c r="P63" s="34"/>
      <c r="Q63" s="34"/>
      <c r="R63" s="34"/>
      <c r="S63" s="34"/>
      <c r="T63" s="34"/>
      <c r="U63" s="34"/>
      <c r="V63" s="34"/>
      <c r="W63" s="34"/>
      <c r="X63" s="34"/>
      <c r="Y63" s="18"/>
      <c r="Z63" s="30"/>
    </row>
    <row r="64" spans="1:26" ht="15.75" hidden="1"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18"/>
      <c r="Z64" s="30"/>
    </row>
    <row r="65" spans="1:26" ht="15.75" hidden="1"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18"/>
      <c r="Z65" s="30"/>
    </row>
    <row r="66" spans="1:26" ht="15.75" hidden="1" customHeight="1">
      <c r="A66" s="34"/>
      <c r="B66" s="34"/>
      <c r="C66" s="34"/>
      <c r="D66" s="34"/>
      <c r="E66" s="34"/>
      <c r="F66" s="34"/>
      <c r="G66" s="34"/>
      <c r="H66" s="34"/>
      <c r="I66" s="34"/>
      <c r="J66" s="34"/>
      <c r="K66" s="34"/>
      <c r="L66" s="34"/>
      <c r="M66" s="34"/>
      <c r="N66" s="34"/>
      <c r="O66" s="34"/>
      <c r="P66" s="34"/>
      <c r="Q66" s="34"/>
      <c r="R66" s="34"/>
      <c r="S66" s="34"/>
      <c r="T66" s="34"/>
      <c r="U66" s="34"/>
      <c r="V66" s="34"/>
      <c r="W66" s="34"/>
      <c r="X66" s="34"/>
      <c r="Y66" s="18"/>
      <c r="Z66" s="30"/>
    </row>
    <row r="67" spans="1:26" ht="15.75" hidden="1" customHeight="1">
      <c r="A67" s="34"/>
      <c r="B67" s="34"/>
      <c r="C67" s="34"/>
      <c r="D67" s="34"/>
      <c r="E67" s="34"/>
      <c r="F67" s="34"/>
      <c r="G67" s="34"/>
      <c r="H67" s="34"/>
      <c r="I67" s="34"/>
      <c r="J67" s="34"/>
      <c r="K67" s="34"/>
      <c r="L67" s="34"/>
      <c r="M67" s="34"/>
      <c r="N67" s="34"/>
      <c r="O67" s="34"/>
      <c r="P67" s="34"/>
      <c r="Q67" s="34"/>
      <c r="R67" s="34"/>
      <c r="S67" s="34"/>
      <c r="T67" s="34"/>
      <c r="U67" s="34"/>
      <c r="V67" s="34"/>
      <c r="W67" s="34"/>
      <c r="X67" s="34"/>
      <c r="Y67" s="18"/>
      <c r="Z67" s="30"/>
    </row>
    <row r="68" spans="1:26" ht="15.75" hidden="1"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18"/>
      <c r="Z68" s="30"/>
    </row>
    <row r="69" spans="1:26" ht="15.75" hidden="1"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18"/>
      <c r="Z69" s="30"/>
    </row>
    <row r="70" spans="1:26" ht="15.75" hidden="1"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18"/>
      <c r="Z70" s="30"/>
    </row>
    <row r="71" spans="1:26" ht="15.75" hidden="1"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18"/>
      <c r="Z71" s="30"/>
    </row>
    <row r="72" spans="1:26" ht="15.75" hidden="1"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18"/>
      <c r="Z72" s="30"/>
    </row>
    <row r="73" spans="1:26" ht="15.75" hidden="1"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18"/>
      <c r="Z73" s="30"/>
    </row>
    <row r="74" spans="1:26" ht="15.75" hidden="1"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18"/>
      <c r="Z74" s="30"/>
    </row>
    <row r="75" spans="1:26" ht="15.75" hidden="1"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18"/>
      <c r="Z75" s="30"/>
    </row>
    <row r="76" spans="1:26" ht="15.75" hidden="1"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18"/>
      <c r="Z76" s="30"/>
    </row>
    <row r="77" spans="1:26" ht="15.75" hidden="1"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18"/>
      <c r="Z77" s="30"/>
    </row>
    <row r="78" spans="1:26" ht="15.75" hidden="1"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18"/>
      <c r="Z78" s="30"/>
    </row>
    <row r="79" spans="1:26" ht="15.75" hidden="1"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18"/>
      <c r="Z79" s="30"/>
    </row>
    <row r="80" spans="1:26" ht="15.75" hidden="1"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18"/>
      <c r="Z80" s="30"/>
    </row>
    <row r="81" spans="1:26" ht="15.75" hidden="1"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18"/>
      <c r="Z81" s="30"/>
    </row>
    <row r="82" spans="1:26" ht="15.75" hidden="1"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18"/>
      <c r="Z82" s="30"/>
    </row>
    <row r="83" spans="1:26" ht="15.75" hidden="1"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18"/>
      <c r="Z83" s="30"/>
    </row>
    <row r="84" spans="1:26" ht="15.75" hidden="1"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18"/>
      <c r="Z84" s="30"/>
    </row>
    <row r="85" spans="1:26" ht="15.75" hidden="1"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18"/>
      <c r="Z85" s="30"/>
    </row>
    <row r="86" spans="1:26" ht="15.75" hidden="1"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18"/>
      <c r="Z86" s="30"/>
    </row>
    <row r="87" spans="1:26" ht="15.75" hidden="1"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18"/>
      <c r="Z87" s="30"/>
    </row>
    <row r="88" spans="1:26" ht="15.75" hidden="1"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18"/>
      <c r="Z88" s="30"/>
    </row>
    <row r="89" spans="1:26" ht="15.75" hidden="1"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18"/>
      <c r="Z89" s="30"/>
    </row>
    <row r="90" spans="1:26" ht="15.75" hidden="1"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18"/>
      <c r="Z90" s="30"/>
    </row>
    <row r="91" spans="1:26" ht="15.75" hidden="1"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18"/>
      <c r="Z91" s="30"/>
    </row>
    <row r="92" spans="1:26" ht="15.75" hidden="1"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18"/>
      <c r="Z92" s="30"/>
    </row>
    <row r="93" spans="1:26" ht="15.75" hidden="1"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18"/>
      <c r="Z93" s="30"/>
    </row>
    <row r="94" spans="1:26" ht="15.75" hidden="1"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18"/>
      <c r="Z94" s="30"/>
    </row>
    <row r="95" spans="1:26" ht="15.75" hidden="1"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18"/>
      <c r="Z95" s="30"/>
    </row>
    <row r="96" spans="1:26" ht="15.75" hidden="1"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18"/>
      <c r="Z96" s="30"/>
    </row>
    <row r="97" spans="1:26" ht="15.75" hidden="1"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18"/>
      <c r="Z97" s="30"/>
    </row>
    <row r="98" spans="1:26" ht="15.75" hidden="1"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18"/>
      <c r="Z98" s="30"/>
    </row>
    <row r="99" spans="1:26" ht="15.75" hidden="1"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18"/>
      <c r="Z99" s="30"/>
    </row>
    <row r="100" spans="1:26" ht="15.75" hidden="1"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18"/>
      <c r="Z100" s="30"/>
    </row>
    <row r="101" spans="1:26" ht="15.75" hidden="1"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18"/>
      <c r="Z101" s="30"/>
    </row>
    <row r="102" spans="1:26" ht="15.75" hidden="1"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18"/>
      <c r="Z102" s="30"/>
    </row>
    <row r="103" spans="1:26" ht="15.75" hidden="1"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18"/>
      <c r="Z103" s="30"/>
    </row>
    <row r="104" spans="1:26" ht="15.75" hidden="1"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18"/>
      <c r="Z104" s="30"/>
    </row>
    <row r="105" spans="1:26" ht="15.75" hidden="1"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18"/>
      <c r="Z105" s="30"/>
    </row>
    <row r="106" spans="1:26" ht="15.75" hidden="1"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18"/>
      <c r="Z106" s="30"/>
    </row>
    <row r="107" spans="1:26" ht="15.75" hidden="1"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18"/>
      <c r="Z107" s="30"/>
    </row>
    <row r="108" spans="1:26" ht="15.75" hidden="1"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18"/>
      <c r="Z108" s="30"/>
    </row>
    <row r="109" spans="1:26" ht="15.75" hidden="1"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18"/>
      <c r="Z109" s="30"/>
    </row>
    <row r="110" spans="1:26" ht="15.75" hidden="1"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18"/>
      <c r="Z110" s="30"/>
    </row>
    <row r="111" spans="1:26" ht="15.75" hidden="1"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18"/>
      <c r="Z111" s="30"/>
    </row>
    <row r="112" spans="1:26" ht="15.75" hidden="1"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18"/>
      <c r="Z112" s="30"/>
    </row>
    <row r="113" spans="1:26" ht="15.75" hidden="1"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18"/>
      <c r="Z113" s="30"/>
    </row>
    <row r="114" spans="1:26" ht="15.75" hidden="1"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18"/>
      <c r="Z114" s="30"/>
    </row>
    <row r="115" spans="1:26" ht="15.75" hidden="1"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18"/>
      <c r="Z115" s="30"/>
    </row>
    <row r="116" spans="1:26" ht="15.75" hidden="1"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18"/>
      <c r="Z116" s="30"/>
    </row>
    <row r="117" spans="1:26" ht="15.75" hidden="1"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18"/>
      <c r="Z117" s="30"/>
    </row>
    <row r="118" spans="1:26" ht="15.75" hidden="1"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18"/>
      <c r="Z118" s="30"/>
    </row>
    <row r="119" spans="1:26" ht="15.75" hidden="1"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18"/>
      <c r="Z119" s="30"/>
    </row>
    <row r="120" spans="1:26" ht="15.75" hidden="1"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18"/>
      <c r="Z120" s="30"/>
    </row>
    <row r="121" spans="1:26" ht="15.75" hidden="1"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18"/>
      <c r="Z121" s="30"/>
    </row>
    <row r="122" spans="1:26" ht="15.75" hidden="1"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18"/>
      <c r="Z122" s="30"/>
    </row>
    <row r="123" spans="1:26" ht="15.75" hidden="1"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18"/>
      <c r="Z123" s="30"/>
    </row>
    <row r="124" spans="1:26" ht="15.75" hidden="1"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18"/>
      <c r="Z124" s="30"/>
    </row>
    <row r="125" spans="1:26" ht="15.75" hidden="1"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18"/>
      <c r="Z125" s="30"/>
    </row>
    <row r="126" spans="1:26" ht="15.75" hidden="1"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18"/>
      <c r="Z126" s="30"/>
    </row>
    <row r="127" spans="1:26" ht="15.75" hidden="1"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18"/>
      <c r="Z127" s="30"/>
    </row>
    <row r="128" spans="1:26" ht="15.75" hidden="1"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18"/>
      <c r="Z128" s="30"/>
    </row>
    <row r="129" spans="1:26" ht="15.75" hidden="1"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18"/>
      <c r="Z129" s="30"/>
    </row>
    <row r="130" spans="1:26" ht="15.75" hidden="1"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18"/>
      <c r="Z130" s="30"/>
    </row>
    <row r="131" spans="1:26" ht="15.75" hidden="1"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18"/>
      <c r="Z131" s="30"/>
    </row>
    <row r="132" spans="1:26" ht="15.75" hidden="1"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18"/>
      <c r="Z132" s="30"/>
    </row>
    <row r="133" spans="1:26" ht="15.75" hidden="1"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18"/>
      <c r="Z133" s="30"/>
    </row>
    <row r="134" spans="1:26" ht="15.75" hidden="1"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18"/>
      <c r="Z134" s="30"/>
    </row>
    <row r="135" spans="1:26" ht="15.75" hidden="1"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18"/>
      <c r="Z135" s="30"/>
    </row>
    <row r="136" spans="1:26" ht="15.75" hidden="1"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18"/>
      <c r="Z136" s="30"/>
    </row>
    <row r="137" spans="1:26" ht="15.75" hidden="1"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18"/>
      <c r="Z137" s="30"/>
    </row>
    <row r="138" spans="1:26" ht="15.75" hidden="1"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18"/>
      <c r="Z138" s="30"/>
    </row>
    <row r="139" spans="1:26" ht="15.75" hidden="1"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18"/>
      <c r="Z139" s="30"/>
    </row>
    <row r="140" spans="1:26" ht="15.75" hidden="1" customHeight="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18"/>
      <c r="Z140" s="30"/>
    </row>
    <row r="141" spans="1:26" ht="15.75" hidden="1" customHeigh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18"/>
      <c r="Z141" s="30"/>
    </row>
    <row r="142" spans="1:26" ht="15.75" hidden="1" customHeight="1">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18"/>
      <c r="Z142" s="30"/>
    </row>
    <row r="143" spans="1:26" ht="15.75" hidden="1" customHeigh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18"/>
      <c r="Z143" s="30"/>
    </row>
    <row r="144" spans="1:26" ht="15.75" hidden="1" customHeigh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18"/>
      <c r="Z144" s="30"/>
    </row>
    <row r="145" spans="1:26" ht="15.75" hidden="1" customHeight="1">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18"/>
      <c r="Z145" s="30"/>
    </row>
    <row r="146" spans="1:26" ht="15.75" hidden="1" customHeight="1">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18"/>
      <c r="Z146" s="30"/>
    </row>
    <row r="147" spans="1:26" ht="15.75" hidden="1" customHeight="1">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18"/>
      <c r="Z147" s="30"/>
    </row>
    <row r="148" spans="1:26" ht="15.75" hidden="1" customHeight="1">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18"/>
      <c r="Z148" s="30"/>
    </row>
    <row r="149" spans="1:26" ht="15.75" hidden="1" customHeight="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18"/>
      <c r="Z149" s="30"/>
    </row>
    <row r="150" spans="1:26" ht="15.75" hidden="1" customHeight="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18"/>
      <c r="Z150" s="30"/>
    </row>
    <row r="151" spans="1:26" ht="15.75" hidden="1"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18"/>
      <c r="Z151" s="30"/>
    </row>
    <row r="152" spans="1:26" ht="15.75" hidden="1"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18"/>
      <c r="Z152" s="30"/>
    </row>
    <row r="153" spans="1:26" ht="15.75" hidden="1"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18"/>
      <c r="Z153" s="30"/>
    </row>
    <row r="154" spans="1:26" ht="15.75" hidden="1"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18"/>
      <c r="Z154" s="30"/>
    </row>
    <row r="155" spans="1:26" ht="15.75" hidden="1"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18"/>
      <c r="Z155" s="30"/>
    </row>
    <row r="156" spans="1:26" ht="15.75" hidden="1"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18"/>
      <c r="Z156" s="30"/>
    </row>
    <row r="157" spans="1:26" ht="15.75" hidden="1"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18"/>
      <c r="Z157" s="30"/>
    </row>
    <row r="158" spans="1:26" ht="15.75" hidden="1"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18"/>
      <c r="Z158" s="30"/>
    </row>
    <row r="159" spans="1:26" ht="15.75" hidden="1"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18"/>
      <c r="Z159" s="30"/>
    </row>
    <row r="160" spans="1:26" ht="15.75" hidden="1"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18"/>
      <c r="Z160" s="30"/>
    </row>
    <row r="161" spans="1:26" ht="15.75" hidden="1"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18"/>
      <c r="Z161" s="30"/>
    </row>
    <row r="162" spans="1:26" ht="15.75" hidden="1"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18"/>
      <c r="Z162" s="30"/>
    </row>
    <row r="163" spans="1:26" ht="15.75" hidden="1"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18"/>
      <c r="Z163" s="30"/>
    </row>
    <row r="164" spans="1:26" ht="15.75" hidden="1"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18"/>
      <c r="Z164" s="30"/>
    </row>
    <row r="165" spans="1:26" ht="15.75" hidden="1"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18"/>
      <c r="Z165" s="30"/>
    </row>
    <row r="166" spans="1:26" ht="15.75" hidden="1"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18"/>
      <c r="Z166" s="30"/>
    </row>
    <row r="167" spans="1:26" ht="15.75" hidden="1"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18"/>
      <c r="Z167" s="30"/>
    </row>
    <row r="168" spans="1:26" ht="15.75" hidden="1"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18"/>
      <c r="Z168" s="30"/>
    </row>
    <row r="169" spans="1:26" ht="15.75" hidden="1"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18"/>
      <c r="Z169" s="30"/>
    </row>
    <row r="170" spans="1:26" ht="15.75" hidden="1"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18"/>
      <c r="Z170" s="30"/>
    </row>
    <row r="171" spans="1:26" ht="15.75" hidden="1"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18"/>
      <c r="Z171" s="30"/>
    </row>
    <row r="172" spans="1:26" ht="15.75" hidden="1"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18"/>
      <c r="Z172" s="30"/>
    </row>
    <row r="173" spans="1:26" ht="15.75" hidden="1"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18"/>
      <c r="Z173" s="30"/>
    </row>
    <row r="174" spans="1:26" ht="15.75" hidden="1"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18"/>
      <c r="Z174" s="30"/>
    </row>
    <row r="175" spans="1:26" ht="15.75" hidden="1"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18"/>
      <c r="Z175" s="30"/>
    </row>
    <row r="176" spans="1:26" ht="15.75" hidden="1"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18"/>
      <c r="Z176" s="30"/>
    </row>
    <row r="177" spans="1:26" ht="15.75" hidden="1"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18"/>
      <c r="Z177" s="30"/>
    </row>
    <row r="178" spans="1:26" ht="15.75" hidden="1"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18"/>
      <c r="Z178" s="30"/>
    </row>
    <row r="179" spans="1:26" ht="15.75" hidden="1"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18"/>
      <c r="Z179" s="30"/>
    </row>
    <row r="180" spans="1:26" ht="15.75" hidden="1"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18"/>
      <c r="Z180" s="30"/>
    </row>
    <row r="181" spans="1:26" ht="15.75" hidden="1"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18"/>
      <c r="Z181" s="30"/>
    </row>
    <row r="182" spans="1:26" ht="15.75" hidden="1"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18"/>
      <c r="Z182" s="30"/>
    </row>
    <row r="183" spans="1:26" ht="15.75" hidden="1"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18"/>
      <c r="Z183" s="30"/>
    </row>
    <row r="184" spans="1:26" ht="15.75" hidden="1"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18"/>
      <c r="Z184" s="30"/>
    </row>
    <row r="185" spans="1:26" ht="15.75" hidden="1"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18"/>
      <c r="Z185" s="30"/>
    </row>
    <row r="186" spans="1:26" ht="15.75" hidden="1"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18"/>
      <c r="Z186" s="30"/>
    </row>
    <row r="187" spans="1:26" ht="15.75" hidden="1"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18"/>
      <c r="Z187" s="30"/>
    </row>
    <row r="188" spans="1:26" ht="15.75" hidden="1"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18"/>
      <c r="Z188" s="30"/>
    </row>
    <row r="189" spans="1:26" ht="15.75" hidden="1"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18"/>
      <c r="Z189" s="30"/>
    </row>
    <row r="190" spans="1:26" ht="15.75" hidden="1"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18"/>
      <c r="Z190" s="30"/>
    </row>
    <row r="191" spans="1:26" ht="15.75" hidden="1"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18"/>
      <c r="Z191" s="30"/>
    </row>
    <row r="192" spans="1:26" ht="15.75" hidden="1"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18"/>
      <c r="Z192" s="30"/>
    </row>
    <row r="193" spans="1:26" ht="15.75" hidden="1"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18"/>
      <c r="Z193" s="30"/>
    </row>
    <row r="194" spans="1:26" ht="15.75" hidden="1"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18"/>
      <c r="Z194" s="30"/>
    </row>
    <row r="195" spans="1:26" ht="15.75" hidden="1"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18"/>
      <c r="Z195" s="30"/>
    </row>
    <row r="196" spans="1:26" ht="15.75" hidden="1"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18"/>
      <c r="Z196" s="30"/>
    </row>
    <row r="197" spans="1:26" ht="15.75" hidden="1"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18"/>
      <c r="Z197" s="30"/>
    </row>
    <row r="198" spans="1:26" ht="15.75" hidden="1"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18"/>
      <c r="Z198" s="30"/>
    </row>
    <row r="199" spans="1:26" ht="15.75" hidden="1"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18"/>
      <c r="Z199" s="30"/>
    </row>
    <row r="200" spans="1:26" ht="15.75" hidden="1"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18"/>
      <c r="Z200" s="30"/>
    </row>
    <row r="201" spans="1:26" ht="15.75" hidden="1"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18"/>
      <c r="Z201" s="30"/>
    </row>
    <row r="202" spans="1:26" ht="15.75" hidden="1"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18"/>
      <c r="Z202" s="30"/>
    </row>
    <row r="203" spans="1:26" ht="15.75" hidden="1"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18"/>
      <c r="Z203" s="30"/>
    </row>
    <row r="204" spans="1:26" ht="15.75" hidden="1"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18"/>
      <c r="Z204" s="30"/>
    </row>
    <row r="205" spans="1:26" ht="15.75" hidden="1"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18"/>
      <c r="Z205" s="30"/>
    </row>
    <row r="206" spans="1:26" ht="15.75" hidden="1"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18"/>
      <c r="Z206" s="30"/>
    </row>
    <row r="207" spans="1:26" ht="15.75" hidden="1"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18"/>
      <c r="Z207" s="30"/>
    </row>
    <row r="208" spans="1:26" ht="15.75" hidden="1"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18"/>
      <c r="Z208" s="30"/>
    </row>
    <row r="209" spans="1:26" ht="15.75" hidden="1"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18"/>
      <c r="Z209" s="30"/>
    </row>
    <row r="210" spans="1:26" ht="15.75" hidden="1"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18"/>
      <c r="Z210" s="30"/>
    </row>
    <row r="211" spans="1:26" ht="15.75" hidden="1"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18"/>
      <c r="Z211" s="30"/>
    </row>
    <row r="212" spans="1:26" ht="15.75" hidden="1"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18"/>
      <c r="Z212" s="30"/>
    </row>
    <row r="213" spans="1:26" ht="15.75" hidden="1"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18"/>
      <c r="Z213" s="30"/>
    </row>
    <row r="214" spans="1:26" ht="15.75" hidden="1"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18"/>
      <c r="Z214" s="30"/>
    </row>
    <row r="215" spans="1:26" ht="15.75" hidden="1"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18"/>
      <c r="Z215" s="30"/>
    </row>
    <row r="216" spans="1:26" ht="15.75" hidden="1"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18"/>
      <c r="Z216" s="30"/>
    </row>
    <row r="217" spans="1:26" ht="15.75" hidden="1"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18"/>
      <c r="Z217" s="30"/>
    </row>
    <row r="218" spans="1:26" ht="15.75" hidden="1"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18"/>
      <c r="Z218" s="30"/>
    </row>
    <row r="219" spans="1:26" ht="15.75" hidden="1"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18"/>
      <c r="Z219" s="30"/>
    </row>
    <row r="220" spans="1:26" ht="15.75" hidden="1"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18"/>
      <c r="Z220" s="30"/>
    </row>
    <row r="221" spans="1:26" ht="15.75" hidden="1"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18"/>
      <c r="Z221" s="30"/>
    </row>
    <row r="222" spans="1:26" ht="15.75" hidden="1"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18"/>
      <c r="Z222" s="30"/>
    </row>
    <row r="223" spans="1:26" ht="15.75" hidden="1"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18"/>
      <c r="Z223" s="30"/>
    </row>
    <row r="224" spans="1:26" ht="15.75" hidden="1"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18"/>
      <c r="Z224" s="30"/>
    </row>
    <row r="225" spans="1:26" ht="15.75" hidden="1"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18"/>
      <c r="Z225" s="30"/>
    </row>
    <row r="226" spans="1:26" ht="15.75" hidden="1"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18"/>
      <c r="Z226" s="30"/>
    </row>
    <row r="227" spans="1:26" ht="15.75" hidden="1"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18"/>
      <c r="Z227" s="30"/>
    </row>
    <row r="228" spans="1:26" ht="15.75" hidden="1"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18"/>
      <c r="Z228" s="30"/>
    </row>
    <row r="229" spans="1:26" ht="15.75" hidden="1"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18"/>
      <c r="Z229" s="30"/>
    </row>
    <row r="230" spans="1:26" ht="15.75" hidden="1"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18"/>
      <c r="Z230" s="30"/>
    </row>
    <row r="231" spans="1:26" ht="15.75" hidden="1"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18"/>
      <c r="Z231" s="30"/>
    </row>
    <row r="232" spans="1:26" ht="15.75" hidden="1"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18"/>
      <c r="Z232" s="30"/>
    </row>
    <row r="233" spans="1:26" ht="15.75" hidden="1"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18"/>
      <c r="Z233" s="30"/>
    </row>
    <row r="234" spans="1:26" ht="15.75" hidden="1"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18"/>
      <c r="Z234" s="30"/>
    </row>
    <row r="235" spans="1:26" ht="15.75" hidden="1"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18"/>
      <c r="Z235" s="30"/>
    </row>
    <row r="236" spans="1:26" ht="15.75" hidden="1"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18"/>
      <c r="Z236" s="30"/>
    </row>
    <row r="237" spans="1:26" ht="15.75" hidden="1"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18"/>
      <c r="Z237" s="30"/>
    </row>
    <row r="238" spans="1:26" ht="15.75" hidden="1"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18"/>
      <c r="Z238" s="30"/>
    </row>
    <row r="239" spans="1:26" ht="15.75" hidden="1"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18"/>
      <c r="Z239" s="30"/>
    </row>
    <row r="240" spans="1:26" ht="15.75" hidden="1"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18"/>
      <c r="Z240" s="30"/>
    </row>
    <row r="241" spans="1:26" ht="15.75" hidden="1"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18"/>
      <c r="Z241" s="30"/>
    </row>
    <row r="242" spans="1:26" ht="15.75" hidden="1"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18"/>
      <c r="Z242" s="30"/>
    </row>
    <row r="243" spans="1:26" ht="15.75" hidden="1"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18"/>
      <c r="Z243" s="30"/>
    </row>
    <row r="244" spans="1:26" ht="15.75" hidden="1"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18"/>
      <c r="Z244" s="30"/>
    </row>
    <row r="245" spans="1:26" ht="15.75" hidden="1"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18"/>
      <c r="Z245" s="30"/>
    </row>
    <row r="246" spans="1:26" ht="15.75" hidden="1"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18"/>
      <c r="Z246" s="30"/>
    </row>
    <row r="247" spans="1:26" ht="15.75" hidden="1"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18"/>
      <c r="Z247" s="30"/>
    </row>
    <row r="248" spans="1:26" ht="15.75" hidden="1"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18"/>
      <c r="Z248" s="30"/>
    </row>
    <row r="249" spans="1:26" ht="15.75" hidden="1"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18"/>
      <c r="Z249" s="30"/>
    </row>
    <row r="250" spans="1:26" ht="15.75" hidden="1"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18"/>
      <c r="Z250" s="30"/>
    </row>
    <row r="251" spans="1:26" ht="15.75" hidden="1"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18"/>
      <c r="Z251" s="30"/>
    </row>
    <row r="252" spans="1:26" ht="15.75" hidden="1"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18"/>
      <c r="Z252" s="30"/>
    </row>
    <row r="253" spans="1:26" ht="15.75" hidden="1"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30"/>
    </row>
    <row r="254" spans="1:26" ht="15.75" hidden="1"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30"/>
    </row>
    <row r="255" spans="1:26" ht="15.75" hidden="1"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30"/>
    </row>
    <row r="256" spans="1:26" ht="15.75" hidden="1"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30"/>
    </row>
    <row r="257" spans="1:26" ht="15.75" hidden="1"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30"/>
    </row>
    <row r="258" spans="1:26" ht="15.75" hidden="1"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30"/>
    </row>
    <row r="259" spans="1:26" ht="15.75" hidden="1"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30"/>
    </row>
    <row r="260" spans="1:26" ht="15.75" hidden="1"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30"/>
    </row>
    <row r="261" spans="1:26" ht="15.75" hidden="1"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30"/>
    </row>
    <row r="262" spans="1:26" ht="15.75" hidden="1"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30"/>
    </row>
    <row r="263" spans="1:26" ht="15.75" hidden="1"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30"/>
    </row>
    <row r="264" spans="1:26" ht="15.75" hidden="1"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30"/>
    </row>
    <row r="265" spans="1:26" ht="15.75" hidden="1"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30"/>
    </row>
    <row r="266" spans="1:26" ht="15.75" hidden="1"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30"/>
    </row>
    <row r="267" spans="1:26" ht="15.75" hidden="1"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30"/>
    </row>
    <row r="268" spans="1:26" ht="15.75" hidden="1"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30"/>
    </row>
    <row r="269" spans="1:26" ht="15.75" hidden="1"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30"/>
    </row>
    <row r="270" spans="1:26" ht="15.75" hidden="1"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30"/>
    </row>
    <row r="271" spans="1:26" ht="15.75" hidden="1"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30"/>
    </row>
    <row r="272" spans="1:26" ht="15.75" hidden="1"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30"/>
    </row>
    <row r="273" spans="1:26" ht="15.75" hidden="1"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30"/>
    </row>
    <row r="274" spans="1:26" ht="15.75" hidden="1"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30"/>
    </row>
    <row r="275" spans="1:26" ht="15.75" hidden="1"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30"/>
    </row>
    <row r="276" spans="1:26" ht="15.75" hidden="1"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30"/>
    </row>
    <row r="277" spans="1:26" ht="15.75" hidden="1"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30"/>
    </row>
    <row r="278" spans="1:26" ht="15.75" hidden="1"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30"/>
    </row>
    <row r="279" spans="1:26" ht="15.75" hidden="1"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30"/>
    </row>
    <row r="280" spans="1:26" ht="15.75" hidden="1"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30"/>
    </row>
    <row r="281" spans="1:26" ht="15.75" hidden="1"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30"/>
    </row>
    <row r="282" spans="1:26" ht="15.75" hidden="1"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30"/>
    </row>
    <row r="283" spans="1:26" ht="15.75" hidden="1"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30"/>
    </row>
    <row r="284" spans="1:26" ht="15.75" hidden="1"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30"/>
    </row>
    <row r="285" spans="1:26" ht="15.75" hidden="1"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30"/>
    </row>
    <row r="286" spans="1:26" ht="15.75" hidden="1"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30"/>
    </row>
    <row r="287" spans="1:26" ht="15.75" hidden="1"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30"/>
    </row>
    <row r="288" spans="1:26" ht="15.75" hidden="1"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30"/>
    </row>
    <row r="289" spans="1:26" ht="15.75" hidden="1"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30"/>
    </row>
    <row r="290" spans="1:26" ht="15.75" hidden="1"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30"/>
    </row>
    <row r="291" spans="1:26" ht="15.75" hidden="1"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30"/>
    </row>
    <row r="292" spans="1:26" ht="15.75" hidden="1"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30"/>
    </row>
    <row r="293" spans="1:26" ht="15.75" hidden="1"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30"/>
    </row>
    <row r="294" spans="1:26" ht="15.75" hidden="1"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30"/>
    </row>
    <row r="295" spans="1:26" ht="15.75" hidden="1"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30"/>
    </row>
    <row r="296" spans="1:26" ht="15.75" hidden="1"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30"/>
    </row>
    <row r="297" spans="1:26" ht="15.75" hidden="1"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30"/>
    </row>
    <row r="298" spans="1:26" ht="15.75" hidden="1"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30"/>
    </row>
    <row r="299" spans="1:26" ht="15.75" hidden="1"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30"/>
    </row>
    <row r="300" spans="1:26" ht="15.75" hidden="1"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30"/>
    </row>
    <row r="301" spans="1:26" ht="15.75" hidden="1"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30"/>
    </row>
    <row r="302" spans="1:26" ht="15.75" hidden="1"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30"/>
    </row>
    <row r="303" spans="1:26" ht="15.75" hidden="1"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30"/>
    </row>
    <row r="304" spans="1:26" ht="15.75" hidden="1"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30"/>
    </row>
    <row r="305" spans="1:26" ht="15.75" hidden="1"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30"/>
    </row>
    <row r="306" spans="1:26" ht="15.75" hidden="1"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30"/>
    </row>
    <row r="307" spans="1:26" ht="15.75" hidden="1"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30"/>
    </row>
    <row r="308" spans="1:26" ht="15.75" hidden="1"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30"/>
    </row>
    <row r="309" spans="1:26" ht="15.75" hidden="1"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30"/>
    </row>
    <row r="310" spans="1:26" ht="15.75" hidden="1"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30"/>
    </row>
    <row r="311" spans="1:26" ht="15.75" hidden="1"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30"/>
    </row>
    <row r="312" spans="1:26" ht="15.75" hidden="1"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30"/>
    </row>
    <row r="313" spans="1:26" ht="15.75" hidden="1"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30"/>
    </row>
    <row r="314" spans="1:26" ht="15.75" hidden="1"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30"/>
    </row>
    <row r="315" spans="1:26" ht="15.75" hidden="1"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30"/>
    </row>
    <row r="316" spans="1:26" ht="15.75" hidden="1"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30"/>
    </row>
    <row r="317" spans="1:26" ht="15.75" hidden="1"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30"/>
    </row>
    <row r="318" spans="1:26" ht="15.75" hidden="1"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30"/>
    </row>
    <row r="319" spans="1:26" ht="15.75" hidden="1"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30"/>
    </row>
    <row r="320" spans="1:26" ht="15.75" hidden="1"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30"/>
    </row>
    <row r="321" spans="1:26" ht="15.75" hidden="1"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30"/>
    </row>
    <row r="322" spans="1:26" ht="15.75" hidden="1"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30"/>
    </row>
    <row r="323" spans="1:26" ht="15.75" hidden="1"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30"/>
    </row>
    <row r="324" spans="1:26" ht="15.75" hidden="1"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30"/>
    </row>
    <row r="325" spans="1:26" ht="15.75" hidden="1"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30"/>
    </row>
    <row r="326" spans="1:26" ht="15.75" hidden="1"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30"/>
    </row>
    <row r="327" spans="1:26" ht="15.75" hidden="1"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30"/>
    </row>
    <row r="328" spans="1:26" ht="15.75" hidden="1"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30"/>
    </row>
    <row r="329" spans="1:26" ht="15.75" hidden="1"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30"/>
    </row>
    <row r="330" spans="1:26" ht="15.75" hidden="1"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30"/>
    </row>
    <row r="331" spans="1:26" ht="15.75" hidden="1"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30"/>
    </row>
    <row r="332" spans="1:26" ht="15.75" hidden="1"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30"/>
    </row>
    <row r="333" spans="1:26" ht="15.75" hidden="1"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30"/>
    </row>
    <row r="334" spans="1:26" ht="15.75" hidden="1"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30"/>
    </row>
    <row r="335" spans="1:26" ht="15.75" hidden="1"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30"/>
    </row>
    <row r="336" spans="1:26" ht="15.75" hidden="1"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30"/>
    </row>
    <row r="337" spans="1:26" ht="15.75" hidden="1"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30"/>
    </row>
    <row r="338" spans="1:26" ht="15.75" hidden="1"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30"/>
    </row>
    <row r="339" spans="1:26" ht="15.75" hidden="1"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30"/>
    </row>
    <row r="340" spans="1:26" ht="15.75" hidden="1"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30"/>
    </row>
    <row r="341" spans="1:26" ht="15.75" hidden="1"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30"/>
    </row>
    <row r="342" spans="1:26" ht="15.75" hidden="1"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30"/>
    </row>
    <row r="343" spans="1:26" ht="15.75" hidden="1"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30"/>
    </row>
    <row r="344" spans="1:26" ht="15.75" hidden="1"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30"/>
    </row>
    <row r="345" spans="1:26" ht="15.75" hidden="1"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30"/>
    </row>
    <row r="346" spans="1:26" ht="15.75" hidden="1"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30"/>
    </row>
    <row r="347" spans="1:26" ht="15.75" hidden="1"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30"/>
    </row>
    <row r="348" spans="1:26" ht="15.75" hidden="1"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30"/>
    </row>
    <row r="349" spans="1:26" ht="15.75" hidden="1"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30"/>
    </row>
    <row r="350" spans="1:26" ht="15.75" hidden="1"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30"/>
    </row>
    <row r="351" spans="1:26" ht="15.75" hidden="1"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30"/>
    </row>
    <row r="352" spans="1:26" ht="15.75" hidden="1"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30"/>
    </row>
    <row r="353" spans="1:26" ht="15.75" hidden="1"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30"/>
    </row>
    <row r="354" spans="1:26" ht="15.75" hidden="1"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30"/>
    </row>
    <row r="355" spans="1:26" ht="15.75" hidden="1"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30"/>
    </row>
    <row r="356" spans="1:26" ht="15.75" hidden="1"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30"/>
    </row>
    <row r="357" spans="1:26" ht="15.75" hidden="1"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30"/>
    </row>
    <row r="358" spans="1:26" ht="15.75" hidden="1"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30"/>
    </row>
    <row r="359" spans="1:26" ht="15.75" hidden="1"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30"/>
    </row>
    <row r="360" spans="1:26" ht="15.75" hidden="1"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30"/>
    </row>
    <row r="361" spans="1:26" ht="15.75" hidden="1"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30"/>
    </row>
    <row r="362" spans="1:26" ht="15.75" hidden="1"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30"/>
    </row>
    <row r="363" spans="1:26" ht="15.75" hidden="1"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30"/>
    </row>
    <row r="364" spans="1:26" ht="15.75" hidden="1"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30"/>
    </row>
    <row r="365" spans="1:26" ht="15.75" hidden="1"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30"/>
    </row>
    <row r="366" spans="1:26" ht="15.75" hidden="1"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30"/>
    </row>
    <row r="367" spans="1:26" ht="15.75" hidden="1"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30"/>
    </row>
    <row r="368" spans="1:26" ht="15.75" hidden="1"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30"/>
    </row>
    <row r="369" spans="1:26" ht="15.75" hidden="1"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30"/>
    </row>
    <row r="370" spans="1:26" ht="15.75" hidden="1"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30"/>
    </row>
    <row r="371" spans="1:26" ht="15.75" hidden="1"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30"/>
    </row>
    <row r="372" spans="1:26" ht="15.75" hidden="1"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30"/>
    </row>
    <row r="373" spans="1:26" ht="15.75" hidden="1"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30"/>
    </row>
    <row r="374" spans="1:26" ht="15.75" hidden="1"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30"/>
    </row>
    <row r="375" spans="1:26" ht="15.75" hidden="1"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30"/>
    </row>
    <row r="376" spans="1:26" ht="15.75" hidden="1"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30"/>
    </row>
    <row r="377" spans="1:26" ht="15.75" hidden="1"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30"/>
    </row>
    <row r="378" spans="1:26" ht="15.75" hidden="1"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30"/>
    </row>
    <row r="379" spans="1:26" ht="15.75" hidden="1"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30"/>
    </row>
    <row r="380" spans="1:26" ht="15.75" hidden="1"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30"/>
    </row>
    <row r="381" spans="1:26" ht="15.75" hidden="1"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30"/>
    </row>
    <row r="382" spans="1:26" ht="15.75" hidden="1"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30"/>
    </row>
    <row r="383" spans="1:26" ht="15.75" hidden="1"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30"/>
    </row>
    <row r="384" spans="1:26" ht="15.75" hidden="1"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30"/>
    </row>
    <row r="385" spans="1:26" ht="15.75" hidden="1"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30"/>
    </row>
    <row r="386" spans="1:26" ht="15.75" hidden="1"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30"/>
    </row>
    <row r="387" spans="1:26" ht="15.75" hidden="1"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30"/>
    </row>
    <row r="388" spans="1:26" ht="15.75" hidden="1"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30"/>
    </row>
    <row r="389" spans="1:26" ht="15.75" hidden="1"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30"/>
    </row>
    <row r="390" spans="1:26" ht="15.75" hidden="1"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30"/>
    </row>
    <row r="391" spans="1:26" ht="15.75" hidden="1"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30"/>
    </row>
    <row r="392" spans="1:26" ht="15.75" hidden="1"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30"/>
    </row>
    <row r="393" spans="1:26" ht="15.75" hidden="1"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30"/>
    </row>
    <row r="394" spans="1:26" ht="15.75" hidden="1"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30"/>
    </row>
    <row r="395" spans="1:26" ht="15.75" hidden="1"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30"/>
    </row>
    <row r="396" spans="1:26" ht="15.75" hidden="1"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30"/>
    </row>
    <row r="397" spans="1:26" ht="15.75" hidden="1"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30"/>
    </row>
    <row r="398" spans="1:26" ht="15.75" hidden="1"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30"/>
    </row>
    <row r="399" spans="1:26" ht="15.75" hidden="1"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30"/>
    </row>
    <row r="400" spans="1:26" ht="15.75" hidden="1"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30"/>
    </row>
    <row r="401" spans="1:26" ht="15.75" hidden="1"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30"/>
    </row>
    <row r="402" spans="1:26" ht="15.75" hidden="1"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30"/>
    </row>
    <row r="403" spans="1:26" ht="15.75" hidden="1"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30"/>
    </row>
    <row r="404" spans="1:26" ht="15.75" hidden="1"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30"/>
    </row>
    <row r="405" spans="1:26" ht="15.75" hidden="1"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30"/>
    </row>
    <row r="406" spans="1:26" ht="15.75" hidden="1"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30"/>
    </row>
    <row r="407" spans="1:26" ht="15.75" hidden="1"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30"/>
    </row>
    <row r="408" spans="1:26" ht="15.75" hidden="1"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30"/>
    </row>
    <row r="409" spans="1:26" ht="15.75" hidden="1"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30"/>
    </row>
    <row r="410" spans="1:26" ht="15.75" hidden="1"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30"/>
    </row>
    <row r="411" spans="1:26" ht="15.75" hidden="1"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30"/>
    </row>
    <row r="412" spans="1:26" ht="15.75" hidden="1"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30"/>
    </row>
    <row r="413" spans="1:26" ht="15.75" hidden="1"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30"/>
    </row>
    <row r="414" spans="1:26" ht="15.75" hidden="1"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30"/>
    </row>
    <row r="415" spans="1:26" ht="15.75" hidden="1"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30"/>
    </row>
    <row r="416" spans="1:26" ht="15.75" hidden="1"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30"/>
    </row>
    <row r="417" spans="1:26" ht="15.75" hidden="1"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30"/>
    </row>
    <row r="418" spans="1:26" ht="15.75" hidden="1"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30"/>
    </row>
    <row r="419" spans="1:26" ht="15.75" hidden="1"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30"/>
    </row>
    <row r="420" spans="1:26" ht="15.75" hidden="1"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30"/>
    </row>
    <row r="421" spans="1:26" ht="15.75" hidden="1"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30"/>
    </row>
    <row r="422" spans="1:26" ht="15.75" hidden="1"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30"/>
    </row>
    <row r="423" spans="1:26" ht="15.75" hidden="1"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30"/>
    </row>
    <row r="424" spans="1:26" ht="15.75" hidden="1"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30"/>
    </row>
    <row r="425" spans="1:26" ht="15.75" hidden="1"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30"/>
    </row>
    <row r="426" spans="1:26" ht="15.75" hidden="1"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30"/>
    </row>
    <row r="427" spans="1:26" ht="15.75" hidden="1"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30"/>
    </row>
    <row r="428" spans="1:26" ht="15.75" hidden="1"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30"/>
    </row>
    <row r="429" spans="1:26" ht="15.75" hidden="1"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30"/>
    </row>
    <row r="430" spans="1:26" ht="15.75" hidden="1"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30"/>
    </row>
    <row r="431" spans="1:26" ht="15.75" hidden="1"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30"/>
    </row>
    <row r="432" spans="1:26" ht="15.75" hidden="1"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30"/>
    </row>
    <row r="433" spans="1:26" ht="15.75" hidden="1"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30"/>
    </row>
    <row r="434" spans="1:26" ht="15.75" hidden="1"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30"/>
    </row>
    <row r="435" spans="1:26" ht="15.75" hidden="1"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30"/>
    </row>
    <row r="436" spans="1:26" ht="15.75" hidden="1"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30"/>
    </row>
    <row r="437" spans="1:26" ht="15.75" hidden="1"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30"/>
    </row>
    <row r="438" spans="1:26" ht="15.75" hidden="1"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30"/>
    </row>
    <row r="439" spans="1:26" ht="15.75" hidden="1"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30"/>
    </row>
    <row r="440" spans="1:26" ht="15.75" hidden="1"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30"/>
    </row>
    <row r="441" spans="1:26" ht="15.75" hidden="1"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30"/>
    </row>
    <row r="442" spans="1:26" ht="15.75" hidden="1"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30"/>
    </row>
    <row r="443" spans="1:26" ht="15.75" hidden="1"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30"/>
    </row>
    <row r="444" spans="1:26" ht="15.75" hidden="1"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30"/>
    </row>
    <row r="445" spans="1:26" ht="15.75" hidden="1"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30"/>
    </row>
    <row r="446" spans="1:26" ht="15.75" hidden="1"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30"/>
    </row>
    <row r="447" spans="1:26" ht="15.75" hidden="1"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30"/>
    </row>
    <row r="448" spans="1:26" ht="15.75" hidden="1"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30"/>
    </row>
    <row r="449" spans="1:26" ht="15.75" hidden="1"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30"/>
    </row>
    <row r="450" spans="1:26" ht="15.75" hidden="1"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30"/>
    </row>
    <row r="451" spans="1:26" ht="15.75" hidden="1"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30"/>
    </row>
    <row r="452" spans="1:26" ht="15.75" hidden="1"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30"/>
    </row>
    <row r="453" spans="1:26" ht="15.75" hidden="1"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30"/>
    </row>
    <row r="454" spans="1:26" ht="15.75" hidden="1"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30"/>
    </row>
    <row r="455" spans="1:26" ht="15.75" hidden="1"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30"/>
    </row>
    <row r="456" spans="1:26" ht="15.75" hidden="1"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30"/>
    </row>
    <row r="457" spans="1:26" ht="15.75" hidden="1"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30"/>
    </row>
    <row r="458" spans="1:26" ht="15.75" hidden="1"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30"/>
    </row>
    <row r="459" spans="1:26" ht="15.75" hidden="1"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30"/>
    </row>
    <row r="460" spans="1:26" ht="15.75" hidden="1"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30"/>
    </row>
    <row r="461" spans="1:26" ht="15.75" hidden="1"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30"/>
    </row>
    <row r="462" spans="1:26" ht="15.75" hidden="1"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30"/>
    </row>
    <row r="463" spans="1:26" ht="15.75" hidden="1"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30"/>
    </row>
    <row r="464" spans="1:26" ht="15.75" hidden="1"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30"/>
    </row>
    <row r="465" spans="1:26" ht="15.75" hidden="1"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30"/>
    </row>
    <row r="466" spans="1:26" ht="15.75" hidden="1"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30"/>
    </row>
    <row r="467" spans="1:26" ht="15.75" hidden="1"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30"/>
    </row>
    <row r="468" spans="1:26" ht="15.75" hidden="1"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30"/>
    </row>
    <row r="469" spans="1:26" ht="15.75" hidden="1"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30"/>
    </row>
    <row r="470" spans="1:26" ht="15.75" hidden="1"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30"/>
    </row>
    <row r="471" spans="1:26" ht="15.75" hidden="1"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30"/>
    </row>
    <row r="472" spans="1:26" ht="15.75" hidden="1"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30"/>
    </row>
    <row r="473" spans="1:26" ht="15.75" hidden="1"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30"/>
    </row>
    <row r="474" spans="1:26" ht="15.75" hidden="1"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30"/>
    </row>
    <row r="475" spans="1:26" ht="15.75" hidden="1"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30"/>
    </row>
    <row r="476" spans="1:26" ht="15.75" hidden="1"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30"/>
    </row>
    <row r="477" spans="1:26" ht="15.75" hidden="1"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30"/>
    </row>
    <row r="478" spans="1:26" ht="15.75" hidden="1"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30"/>
    </row>
    <row r="479" spans="1:26" ht="15.75" hidden="1"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30"/>
    </row>
    <row r="480" spans="1:26" ht="15.75" hidden="1"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30"/>
    </row>
    <row r="481" spans="1:26" ht="15.75" hidden="1"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30"/>
    </row>
    <row r="482" spans="1:26" ht="15.75" hidden="1"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30"/>
    </row>
    <row r="483" spans="1:26" ht="15.75" hidden="1"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30"/>
    </row>
    <row r="484" spans="1:26" ht="15.75" hidden="1"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30"/>
    </row>
    <row r="485" spans="1:26" ht="15.75" hidden="1"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30"/>
    </row>
    <row r="486" spans="1:26" ht="15.75" hidden="1"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30"/>
    </row>
    <row r="487" spans="1:26" ht="15.75" hidden="1"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30"/>
    </row>
    <row r="488" spans="1:26" ht="15.75" hidden="1"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30"/>
    </row>
    <row r="489" spans="1:26" ht="15.75" hidden="1"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30"/>
    </row>
    <row r="490" spans="1:26" ht="15.75" hidden="1"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30"/>
    </row>
    <row r="491" spans="1:26" ht="15.75" hidden="1"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30"/>
    </row>
    <row r="492" spans="1:26" ht="15.75" hidden="1"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30"/>
    </row>
    <row r="493" spans="1:26" ht="15.75" hidden="1"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30"/>
    </row>
    <row r="494" spans="1:26" ht="15.75" hidden="1"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30"/>
    </row>
    <row r="495" spans="1:26" ht="15.75" hidden="1"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30"/>
    </row>
    <row r="496" spans="1:26" ht="15.75" hidden="1"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30"/>
    </row>
    <row r="497" spans="1:26" ht="15.75" hidden="1"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30"/>
    </row>
    <row r="498" spans="1:26" ht="15.75" hidden="1"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30"/>
    </row>
    <row r="499" spans="1:26" ht="15.75" hidden="1"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30"/>
    </row>
    <row r="500" spans="1:26" ht="15.75" hidden="1"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30"/>
    </row>
    <row r="501" spans="1:26" ht="15.75" hidden="1"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30"/>
    </row>
    <row r="502" spans="1:26" ht="15.75" hidden="1"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30"/>
    </row>
    <row r="503" spans="1:26" ht="15.75" hidden="1"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30"/>
    </row>
    <row r="504" spans="1:26" ht="15.75" hidden="1"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30"/>
    </row>
    <row r="505" spans="1:26" ht="15.75" hidden="1"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30"/>
    </row>
    <row r="506" spans="1:26" ht="15.75" hidden="1"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30"/>
    </row>
    <row r="507" spans="1:26" ht="15.75" hidden="1"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30"/>
    </row>
    <row r="508" spans="1:26" ht="15.75" hidden="1"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30"/>
    </row>
    <row r="509" spans="1:26" ht="15.75" hidden="1"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30"/>
    </row>
    <row r="510" spans="1:26" ht="15.75" hidden="1"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30"/>
    </row>
    <row r="511" spans="1:26" ht="15.75" hidden="1"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30"/>
    </row>
    <row r="512" spans="1:26" ht="15.75" hidden="1"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30"/>
    </row>
    <row r="513" spans="1:26" ht="15.75" hidden="1"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30"/>
    </row>
    <row r="514" spans="1:26" ht="15.75" hidden="1"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30"/>
    </row>
    <row r="515" spans="1:26" ht="15.75" hidden="1"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30"/>
    </row>
    <row r="516" spans="1:26" ht="15.75" hidden="1"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30"/>
    </row>
    <row r="517" spans="1:26" ht="15.75" hidden="1"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30"/>
    </row>
    <row r="518" spans="1:26" ht="15.75" hidden="1"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30"/>
    </row>
    <row r="519" spans="1:26" ht="15.75" hidden="1"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30"/>
    </row>
    <row r="520" spans="1:26" ht="15.75" hidden="1"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30"/>
    </row>
    <row r="521" spans="1:26" ht="15.75" hidden="1"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30"/>
    </row>
    <row r="522" spans="1:26" ht="15.75" hidden="1"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30"/>
    </row>
    <row r="523" spans="1:26" ht="15.75" hidden="1"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30"/>
    </row>
    <row r="524" spans="1:26" ht="15.75" hidden="1"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30"/>
    </row>
    <row r="525" spans="1:26" ht="15.75" hidden="1"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30"/>
    </row>
    <row r="526" spans="1:26" ht="15.75" hidden="1"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30"/>
    </row>
    <row r="527" spans="1:26" ht="15.75" hidden="1"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30"/>
    </row>
    <row r="528" spans="1:26" ht="15.75" hidden="1"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30"/>
    </row>
    <row r="529" spans="1:26" ht="15.75" hidden="1"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30"/>
    </row>
    <row r="530" spans="1:26" ht="15.75" hidden="1"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30"/>
    </row>
    <row r="531" spans="1:26" ht="15.75" hidden="1"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30"/>
    </row>
    <row r="532" spans="1:26" ht="15.75" hidden="1"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30"/>
    </row>
    <row r="533" spans="1:26" ht="15.75" hidden="1"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30"/>
    </row>
    <row r="534" spans="1:26" ht="15.75" hidden="1"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30"/>
    </row>
    <row r="535" spans="1:26" ht="15.75" hidden="1"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30"/>
    </row>
    <row r="536" spans="1:26" ht="15.75" hidden="1"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30"/>
    </row>
    <row r="537" spans="1:26" ht="15.75" hidden="1"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30"/>
    </row>
    <row r="538" spans="1:26" ht="15.75" hidden="1"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30"/>
    </row>
    <row r="539" spans="1:26" ht="15.75" hidden="1"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30"/>
    </row>
    <row r="540" spans="1:26" ht="15.75" hidden="1"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30"/>
    </row>
    <row r="541" spans="1:26" ht="15.75" hidden="1"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30"/>
    </row>
    <row r="542" spans="1:26" ht="15.75" hidden="1"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30"/>
    </row>
    <row r="543" spans="1:26" ht="15.75" hidden="1"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30"/>
    </row>
    <row r="544" spans="1:26" ht="15.75" hidden="1"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30"/>
    </row>
    <row r="545" spans="1:26" ht="15.75" hidden="1"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30"/>
    </row>
    <row r="546" spans="1:26" ht="15.75" hidden="1"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30"/>
    </row>
    <row r="547" spans="1:26" ht="15.75" hidden="1"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30"/>
    </row>
    <row r="548" spans="1:26" ht="15.75" hidden="1"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30"/>
    </row>
    <row r="549" spans="1:26" ht="15.75" hidden="1"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30"/>
    </row>
    <row r="550" spans="1:26" ht="15.75" hidden="1"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30"/>
    </row>
    <row r="551" spans="1:26" ht="15.75" hidden="1"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30"/>
    </row>
    <row r="552" spans="1:26" ht="15.75" hidden="1"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30"/>
    </row>
    <row r="553" spans="1:26" ht="15.75" hidden="1"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30"/>
    </row>
    <row r="554" spans="1:26" ht="15.75" hidden="1"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30"/>
    </row>
    <row r="555" spans="1:26" ht="15.75" hidden="1"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30"/>
    </row>
    <row r="556" spans="1:26" ht="15.75" hidden="1"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30"/>
    </row>
    <row r="557" spans="1:26" ht="15.75" hidden="1"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30"/>
    </row>
    <row r="558" spans="1:26" ht="15.75" hidden="1"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30"/>
    </row>
    <row r="559" spans="1:26" ht="15.75" hidden="1"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30"/>
    </row>
    <row r="560" spans="1:26" ht="15.75" hidden="1"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30"/>
    </row>
    <row r="561" spans="1:26" ht="15.75" hidden="1"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30"/>
    </row>
    <row r="562" spans="1:26" ht="15.75" hidden="1"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30"/>
    </row>
    <row r="563" spans="1:26" ht="15.75" hidden="1"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30"/>
    </row>
    <row r="564" spans="1:26" ht="15.75" hidden="1"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30"/>
    </row>
    <row r="565" spans="1:26" ht="15.75" hidden="1"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30"/>
    </row>
    <row r="566" spans="1:26" ht="15.75" hidden="1"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30"/>
    </row>
    <row r="567" spans="1:26" ht="15.75" hidden="1"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30"/>
    </row>
    <row r="568" spans="1:26" ht="15.75" hidden="1"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30"/>
    </row>
    <row r="569" spans="1:26" ht="15.75" hidden="1"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30"/>
    </row>
    <row r="570" spans="1:26" ht="15.75" hidden="1"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30"/>
    </row>
    <row r="571" spans="1:26" ht="15.75" hidden="1"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30"/>
    </row>
    <row r="572" spans="1:26" ht="15.75" hidden="1"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30"/>
    </row>
    <row r="573" spans="1:26" ht="15.75" hidden="1"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30"/>
    </row>
    <row r="574" spans="1:26" ht="15.75" hidden="1"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30"/>
    </row>
    <row r="575" spans="1:26" ht="15.75" hidden="1"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30"/>
    </row>
    <row r="576" spans="1:26" ht="15.75" hidden="1"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30"/>
    </row>
    <row r="577" spans="1:26" ht="15.75" hidden="1"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30"/>
    </row>
    <row r="578" spans="1:26" ht="15.75" hidden="1"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30"/>
    </row>
    <row r="579" spans="1:26" ht="15.75" hidden="1"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30"/>
    </row>
    <row r="580" spans="1:26" ht="15.75" hidden="1"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30"/>
    </row>
    <row r="581" spans="1:26" ht="15.75" hidden="1"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30"/>
    </row>
    <row r="582" spans="1:26" ht="15.75" hidden="1"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30"/>
    </row>
    <row r="583" spans="1:26" ht="15.75" hidden="1"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30"/>
    </row>
    <row r="584" spans="1:26" ht="15.75" hidden="1"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30"/>
    </row>
    <row r="585" spans="1:26" ht="15.75" hidden="1"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30"/>
    </row>
    <row r="586" spans="1:26" ht="15.75" hidden="1"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30"/>
    </row>
    <row r="587" spans="1:26" ht="15.75" hidden="1"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30"/>
    </row>
    <row r="588" spans="1:26" ht="15.75" hidden="1"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30"/>
    </row>
    <row r="589" spans="1:26" ht="15.75" hidden="1"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30"/>
    </row>
    <row r="590" spans="1:26" ht="15.75" hidden="1"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30"/>
    </row>
    <row r="591" spans="1:26" ht="15.75" hidden="1"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30"/>
    </row>
    <row r="592" spans="1:26" ht="15.75" hidden="1"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30"/>
    </row>
    <row r="593" spans="1:26" ht="15.75" hidden="1"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30"/>
    </row>
    <row r="594" spans="1:26" ht="15.75" hidden="1"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30"/>
    </row>
    <row r="595" spans="1:26" ht="15.75" hidden="1"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30"/>
    </row>
    <row r="596" spans="1:26" ht="15.75" hidden="1"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30"/>
    </row>
    <row r="597" spans="1:26" ht="15.75" hidden="1"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30"/>
    </row>
    <row r="598" spans="1:26" ht="15.75" hidden="1"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30"/>
    </row>
    <row r="599" spans="1:26" ht="15.75" hidden="1"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30"/>
    </row>
    <row r="600" spans="1:26" ht="15.75" hidden="1"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30"/>
    </row>
    <row r="601" spans="1:26" ht="15.75" hidden="1"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30"/>
    </row>
    <row r="602" spans="1:26" ht="15.75" hidden="1"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30"/>
    </row>
    <row r="603" spans="1:26" ht="15.75" hidden="1"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30"/>
    </row>
    <row r="604" spans="1:26" ht="15.75" hidden="1"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30"/>
    </row>
    <row r="605" spans="1:26" ht="15.75" hidden="1"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30"/>
    </row>
    <row r="606" spans="1:26" ht="15.75" hidden="1"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30"/>
    </row>
    <row r="607" spans="1:26" ht="15.75" hidden="1"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30"/>
    </row>
    <row r="608" spans="1:26" ht="15.75" hidden="1"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30"/>
    </row>
    <row r="609" spans="1:26" ht="15.75" hidden="1"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30"/>
    </row>
    <row r="610" spans="1:26" ht="15.75" hidden="1"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30"/>
    </row>
    <row r="611" spans="1:26" ht="15.75" hidden="1"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30"/>
    </row>
    <row r="612" spans="1:26" ht="15.75" hidden="1"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30"/>
    </row>
    <row r="613" spans="1:26" ht="15.75" hidden="1"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30"/>
    </row>
    <row r="614" spans="1:26" ht="15.75" hidden="1"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30"/>
    </row>
    <row r="615" spans="1:26" ht="15.75" hidden="1"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30"/>
    </row>
    <row r="616" spans="1:26" ht="15.75" hidden="1"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30"/>
    </row>
    <row r="617" spans="1:26" ht="15.75" hidden="1"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30"/>
    </row>
    <row r="618" spans="1:26" ht="15.75" hidden="1"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30"/>
    </row>
    <row r="619" spans="1:26" ht="15.75" hidden="1"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30"/>
    </row>
    <row r="620" spans="1:26" ht="15.75" hidden="1"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30"/>
    </row>
    <row r="621" spans="1:26" ht="15.75" hidden="1"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30"/>
    </row>
    <row r="622" spans="1:26" ht="15.75" hidden="1"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30"/>
    </row>
    <row r="623" spans="1:26" ht="15.75" hidden="1"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30"/>
    </row>
    <row r="624" spans="1:26" ht="15.75" hidden="1"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30"/>
    </row>
    <row r="625" spans="1:26" ht="15.75" hidden="1"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30"/>
    </row>
    <row r="626" spans="1:26" ht="15.75" hidden="1"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30"/>
    </row>
    <row r="627" spans="1:26" ht="15.75" hidden="1"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30"/>
    </row>
    <row r="628" spans="1:26" ht="15.75" hidden="1"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30"/>
    </row>
    <row r="629" spans="1:26" ht="15.75" hidden="1"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30"/>
    </row>
    <row r="630" spans="1:26" ht="15.75" hidden="1"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30"/>
    </row>
    <row r="631" spans="1:26" ht="15.75" hidden="1"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30"/>
    </row>
    <row r="632" spans="1:26" ht="15.75" hidden="1"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30"/>
    </row>
    <row r="633" spans="1:26" ht="15.75" hidden="1"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30"/>
    </row>
    <row r="634" spans="1:26" ht="15.75" hidden="1"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30"/>
    </row>
    <row r="635" spans="1:26" ht="15.75" hidden="1"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30"/>
    </row>
    <row r="636" spans="1:26" ht="15.75" hidden="1"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30"/>
    </row>
    <row r="637" spans="1:26" ht="15.75" hidden="1"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30"/>
    </row>
    <row r="638" spans="1:26" ht="15.75" hidden="1"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30"/>
    </row>
    <row r="639" spans="1:26" ht="15.75" hidden="1"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30"/>
    </row>
    <row r="640" spans="1:26" ht="15.75" hidden="1"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30"/>
    </row>
    <row r="641" spans="1:26" ht="15.75" hidden="1"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30"/>
    </row>
    <row r="642" spans="1:26" ht="15.75" hidden="1"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30"/>
    </row>
    <row r="643" spans="1:26" ht="15.75" hidden="1"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30"/>
    </row>
    <row r="644" spans="1:26" ht="15.75" hidden="1"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30"/>
    </row>
    <row r="645" spans="1:26" ht="15.75" hidden="1"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30"/>
    </row>
    <row r="646" spans="1:26" ht="15.75" hidden="1"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30"/>
    </row>
    <row r="647" spans="1:26" ht="15.75" hidden="1"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30"/>
    </row>
    <row r="648" spans="1:26" ht="15.75" hidden="1"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30"/>
    </row>
    <row r="649" spans="1:26" ht="15.75" hidden="1"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30"/>
    </row>
    <row r="650" spans="1:26" ht="15.75" hidden="1"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30"/>
    </row>
    <row r="651" spans="1:26" ht="15.75" hidden="1"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30"/>
    </row>
    <row r="652" spans="1:26" ht="15.75" hidden="1"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30"/>
    </row>
    <row r="653" spans="1:26" ht="15.75" hidden="1"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30"/>
    </row>
    <row r="654" spans="1:26" ht="15.75" hidden="1"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30"/>
    </row>
    <row r="655" spans="1:26" ht="15.75" hidden="1"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30"/>
    </row>
    <row r="656" spans="1:26" ht="15.75" hidden="1"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30"/>
    </row>
    <row r="657" spans="1:26" ht="15.75" hidden="1"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30"/>
    </row>
    <row r="658" spans="1:26" ht="15.75" hidden="1"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30"/>
    </row>
    <row r="659" spans="1:26" ht="15.75" hidden="1"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30"/>
    </row>
    <row r="660" spans="1:26" ht="15.75" hidden="1"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30"/>
    </row>
    <row r="661" spans="1:26" ht="15.75" hidden="1"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30"/>
    </row>
    <row r="662" spans="1:26" ht="15.75" hidden="1"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30"/>
    </row>
    <row r="663" spans="1:26" ht="15.75" hidden="1"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30"/>
    </row>
    <row r="664" spans="1:26" ht="15.75" hidden="1"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30"/>
    </row>
    <row r="665" spans="1:26" ht="15.75" hidden="1"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30"/>
    </row>
    <row r="666" spans="1:26" ht="15.75" hidden="1"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30"/>
    </row>
    <row r="667" spans="1:26" ht="15.75" hidden="1"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30"/>
    </row>
    <row r="668" spans="1:26" ht="15.75" hidden="1"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30"/>
    </row>
    <row r="669" spans="1:26" ht="15.75" hidden="1"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30"/>
    </row>
    <row r="670" spans="1:26" ht="15.75" hidden="1"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30"/>
    </row>
    <row r="671" spans="1:26" ht="15.75" hidden="1"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30"/>
    </row>
    <row r="672" spans="1:26" ht="15.75" hidden="1"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30"/>
    </row>
    <row r="673" spans="1:26" ht="15.75" hidden="1"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30"/>
    </row>
    <row r="674" spans="1:26" ht="15.75" hidden="1"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30"/>
    </row>
    <row r="675" spans="1:26" ht="15.75" hidden="1"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30"/>
    </row>
    <row r="676" spans="1:26" ht="15.75" hidden="1"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30"/>
    </row>
    <row r="677" spans="1:26" ht="15.75" hidden="1"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30"/>
    </row>
    <row r="678" spans="1:26" ht="15.75" hidden="1"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30"/>
    </row>
    <row r="679" spans="1:26" ht="15.75" hidden="1"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30"/>
    </row>
    <row r="680" spans="1:26" ht="15.75" hidden="1"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30"/>
    </row>
    <row r="681" spans="1:26" ht="15.75" hidden="1"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30"/>
    </row>
    <row r="682" spans="1:26" ht="15.75" hidden="1"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30"/>
    </row>
    <row r="683" spans="1:26" ht="15.75" hidden="1"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30"/>
    </row>
    <row r="684" spans="1:26" ht="15.75" hidden="1"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30"/>
    </row>
    <row r="685" spans="1:26" ht="15.75" hidden="1"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30"/>
    </row>
    <row r="686" spans="1:26" ht="15.75" hidden="1"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30"/>
    </row>
    <row r="687" spans="1:26" ht="15.75" hidden="1"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30"/>
    </row>
    <row r="688" spans="1:26" ht="15.75" hidden="1"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30"/>
    </row>
    <row r="689" spans="1:26" ht="15.75" hidden="1"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30"/>
    </row>
    <row r="690" spans="1:26" ht="15.75" hidden="1"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30"/>
    </row>
    <row r="691" spans="1:26" ht="15.75" hidden="1"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30"/>
    </row>
    <row r="692" spans="1:26" ht="15.75" hidden="1"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30"/>
    </row>
    <row r="693" spans="1:26" ht="15.75" hidden="1"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30"/>
    </row>
    <row r="694" spans="1:26" ht="15.75" hidden="1"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30"/>
    </row>
    <row r="695" spans="1:26" ht="15.75" hidden="1"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30"/>
    </row>
    <row r="696" spans="1:26" ht="15.75" hidden="1"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30"/>
    </row>
    <row r="697" spans="1:26" ht="15.75" hidden="1"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30"/>
    </row>
    <row r="698" spans="1:26" ht="15.75" hidden="1"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30"/>
    </row>
    <row r="699" spans="1:26" ht="15.75" hidden="1"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30"/>
    </row>
    <row r="700" spans="1:26" ht="15.75" hidden="1"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30"/>
    </row>
    <row r="701" spans="1:26" ht="15.75" hidden="1"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30"/>
    </row>
    <row r="702" spans="1:26" ht="15.75" hidden="1"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30"/>
    </row>
    <row r="703" spans="1:26" ht="15.75" hidden="1"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30"/>
    </row>
    <row r="704" spans="1:26" ht="15.75" hidden="1"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30"/>
    </row>
    <row r="705" spans="1:26" ht="15.75" hidden="1"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30"/>
    </row>
    <row r="706" spans="1:26" ht="15.75" hidden="1"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30"/>
    </row>
    <row r="707" spans="1:26" ht="15.75" hidden="1"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30"/>
    </row>
    <row r="708" spans="1:26" ht="15.75" hidden="1"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30"/>
    </row>
    <row r="709" spans="1:26" ht="15.75" hidden="1"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30"/>
    </row>
    <row r="710" spans="1:26" ht="15.75" hidden="1"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30"/>
    </row>
    <row r="711" spans="1:26" ht="15.75" hidden="1"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30"/>
    </row>
    <row r="712" spans="1:26" ht="15.75" hidden="1"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30"/>
    </row>
    <row r="713" spans="1:26" ht="15.75" hidden="1"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30"/>
    </row>
    <row r="714" spans="1:26" ht="15.75" hidden="1"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30"/>
    </row>
    <row r="715" spans="1:26" ht="15.75" hidden="1"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30"/>
    </row>
    <row r="716" spans="1:26" ht="15.75" hidden="1"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30"/>
    </row>
    <row r="717" spans="1:26" ht="15.75" hidden="1"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30"/>
    </row>
    <row r="718" spans="1:26" ht="15.75" hidden="1"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30"/>
    </row>
    <row r="719" spans="1:26" ht="15.75" hidden="1"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30"/>
    </row>
    <row r="720" spans="1:26" ht="15.75" hidden="1"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30"/>
    </row>
    <row r="721" spans="1:26" ht="15.75" hidden="1"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30"/>
    </row>
    <row r="722" spans="1:26" ht="15.75" hidden="1"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30"/>
    </row>
    <row r="723" spans="1:26" ht="15.75" hidden="1"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30"/>
    </row>
    <row r="724" spans="1:26" ht="15.75" hidden="1"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30"/>
    </row>
    <row r="725" spans="1:26" ht="15.75" hidden="1"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30"/>
    </row>
    <row r="726" spans="1:26" ht="15.75" hidden="1"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30"/>
    </row>
    <row r="727" spans="1:26" ht="15.75" hidden="1"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30"/>
    </row>
    <row r="728" spans="1:26" ht="15.75" hidden="1"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30"/>
    </row>
    <row r="729" spans="1:26" ht="15.75" hidden="1"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30"/>
    </row>
    <row r="730" spans="1:26" ht="15.75" hidden="1"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30"/>
    </row>
    <row r="731" spans="1:26" ht="15.75" hidden="1"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30"/>
    </row>
    <row r="732" spans="1:26" ht="15.75" hidden="1"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30"/>
    </row>
    <row r="733" spans="1:26" ht="15.75" hidden="1"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30"/>
    </row>
    <row r="734" spans="1:26" ht="15.75" hidden="1"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30"/>
    </row>
    <row r="735" spans="1:26" ht="15.75" hidden="1"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30"/>
    </row>
    <row r="736" spans="1:26" ht="15.75" hidden="1"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30"/>
    </row>
    <row r="737" spans="1:26" ht="15.75" hidden="1"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30"/>
    </row>
    <row r="738" spans="1:26" ht="15.75" hidden="1"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30"/>
    </row>
    <row r="739" spans="1:26" ht="15.75" hidden="1"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30"/>
    </row>
    <row r="740" spans="1:26" ht="15.75" hidden="1"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30"/>
    </row>
    <row r="741" spans="1:26" ht="15.75" hidden="1"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30"/>
    </row>
    <row r="742" spans="1:26" ht="15.75" hidden="1"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30"/>
    </row>
    <row r="743" spans="1:26" ht="15.75" hidden="1"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30"/>
    </row>
    <row r="744" spans="1:26" ht="15.75" hidden="1"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30"/>
    </row>
    <row r="745" spans="1:26" ht="15.75" hidden="1"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30"/>
    </row>
    <row r="746" spans="1:26" ht="15.75" hidden="1"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30"/>
    </row>
    <row r="747" spans="1:26" ht="15.75" hidden="1"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30"/>
    </row>
    <row r="748" spans="1:26" ht="15.75" hidden="1"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30"/>
    </row>
    <row r="749" spans="1:26" ht="15.75" hidden="1"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30"/>
    </row>
    <row r="750" spans="1:26" ht="15.75" hidden="1"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30"/>
    </row>
    <row r="751" spans="1:26" ht="15.75" hidden="1"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30"/>
    </row>
    <row r="752" spans="1:26" ht="15.75" hidden="1"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30"/>
    </row>
    <row r="753" spans="1:26" ht="15.75" hidden="1"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30"/>
    </row>
    <row r="754" spans="1:26" ht="15.75" hidden="1"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30"/>
    </row>
    <row r="755" spans="1:26" ht="15.75" hidden="1"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30"/>
    </row>
    <row r="756" spans="1:26" ht="15.75" hidden="1"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30"/>
    </row>
    <row r="757" spans="1:26" ht="15.75" hidden="1"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30"/>
    </row>
    <row r="758" spans="1:26" ht="15.75" hidden="1"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30"/>
    </row>
    <row r="759" spans="1:26" ht="15.75" hidden="1"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30"/>
    </row>
    <row r="760" spans="1:26" ht="15.75" hidden="1"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30"/>
    </row>
    <row r="761" spans="1:26" ht="15.75" hidden="1"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30"/>
    </row>
    <row r="762" spans="1:26" ht="15.75" hidden="1"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30"/>
    </row>
    <row r="763" spans="1:26" ht="15.75" hidden="1"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30"/>
    </row>
    <row r="764" spans="1:26" ht="15.75" hidden="1"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30"/>
    </row>
    <row r="765" spans="1:26" ht="15.75" hidden="1"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30"/>
    </row>
    <row r="766" spans="1:26" ht="15.75" hidden="1"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30"/>
    </row>
    <row r="767" spans="1:26" ht="15.75" hidden="1"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30"/>
    </row>
    <row r="768" spans="1:26" ht="15.75" hidden="1"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30"/>
    </row>
    <row r="769" spans="1:26" ht="15.75" hidden="1"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30"/>
    </row>
    <row r="770" spans="1:26" ht="15.75" hidden="1"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30"/>
    </row>
    <row r="771" spans="1:26" ht="15.75" hidden="1"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30"/>
    </row>
    <row r="772" spans="1:26" ht="15.75" hidden="1"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30"/>
    </row>
    <row r="773" spans="1:26" ht="15.75" hidden="1"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30"/>
    </row>
    <row r="774" spans="1:26" ht="15.75" hidden="1"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30"/>
    </row>
    <row r="775" spans="1:26" ht="15.75" hidden="1"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30"/>
    </row>
    <row r="776" spans="1:26" ht="15.75" hidden="1"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30"/>
    </row>
    <row r="777" spans="1:26" ht="15.75" hidden="1"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30"/>
    </row>
    <row r="778" spans="1:26" ht="15.75" hidden="1"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30"/>
    </row>
    <row r="779" spans="1:26" ht="15.75" hidden="1"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30"/>
    </row>
    <row r="780" spans="1:26" ht="15.75" hidden="1"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30"/>
    </row>
    <row r="781" spans="1:26" ht="15.75" hidden="1"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30"/>
    </row>
    <row r="782" spans="1:26" ht="15.75" hidden="1"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30"/>
    </row>
    <row r="783" spans="1:26" ht="15.75" hidden="1"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30"/>
    </row>
    <row r="784" spans="1:26" ht="15.75" hidden="1"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30"/>
    </row>
    <row r="785" spans="1:26" ht="15.75" hidden="1"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30"/>
    </row>
    <row r="786" spans="1:26" ht="15.75" hidden="1"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30"/>
    </row>
    <row r="787" spans="1:26" ht="15.75" hidden="1"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30"/>
    </row>
    <row r="788" spans="1:26" ht="15.75" hidden="1"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30"/>
    </row>
    <row r="789" spans="1:26" ht="15.75" hidden="1"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30"/>
    </row>
    <row r="790" spans="1:26" ht="15.75" hidden="1"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30"/>
    </row>
    <row r="791" spans="1:26" ht="15.75" hidden="1"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30"/>
    </row>
    <row r="792" spans="1:26" ht="15.75" hidden="1"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30"/>
    </row>
    <row r="793" spans="1:26" ht="15.75" hidden="1"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30"/>
    </row>
    <row r="794" spans="1:26" ht="15.75" hidden="1"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30"/>
    </row>
    <row r="795" spans="1:26" ht="15.75" hidden="1"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30"/>
    </row>
    <row r="796" spans="1:26" ht="15.75" hidden="1"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30"/>
    </row>
    <row r="797" spans="1:26" ht="15.75" hidden="1"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30"/>
    </row>
    <row r="798" spans="1:26" ht="15.75" hidden="1"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30"/>
    </row>
    <row r="799" spans="1:26" ht="15.75" hidden="1"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30"/>
    </row>
    <row r="800" spans="1:26" ht="15.75" hidden="1"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30"/>
    </row>
    <row r="801" spans="1:26" ht="15.75" hidden="1"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30"/>
    </row>
    <row r="802" spans="1:26" ht="15.75" hidden="1"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30"/>
    </row>
    <row r="803" spans="1:26" ht="15.75" hidden="1"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30"/>
    </row>
    <row r="804" spans="1:26" ht="15.75" hidden="1"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30"/>
    </row>
    <row r="805" spans="1:26" ht="15.75" hidden="1"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30"/>
    </row>
    <row r="806" spans="1:26" ht="15.75" hidden="1"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30"/>
    </row>
    <row r="807" spans="1:26" ht="15.75" hidden="1"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30"/>
    </row>
    <row r="808" spans="1:26" ht="15.75" hidden="1"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30"/>
    </row>
    <row r="809" spans="1:26" ht="15.75" hidden="1"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30"/>
    </row>
    <row r="810" spans="1:26" ht="15.75" hidden="1"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30"/>
    </row>
    <row r="811" spans="1:26" ht="15.75" hidden="1"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30"/>
    </row>
    <row r="812" spans="1:26" ht="15.75" hidden="1"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30"/>
    </row>
    <row r="813" spans="1:26" ht="15.75" hidden="1"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30"/>
    </row>
    <row r="814" spans="1:26" ht="15.75" hidden="1"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30"/>
    </row>
    <row r="815" spans="1:26" ht="15.75" hidden="1"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30"/>
    </row>
    <row r="816" spans="1:26" ht="15.75" hidden="1"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30"/>
    </row>
    <row r="817" spans="1:26" ht="15.75" hidden="1"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30"/>
    </row>
    <row r="818" spans="1:26" ht="15.75" hidden="1"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30"/>
    </row>
    <row r="819" spans="1:26" ht="15.75" hidden="1"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30"/>
    </row>
    <row r="820" spans="1:26" ht="15.75" hidden="1"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30"/>
    </row>
    <row r="821" spans="1:26" ht="15.75" hidden="1"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30"/>
    </row>
    <row r="822" spans="1:26" ht="15.75" hidden="1"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30"/>
    </row>
    <row r="823" spans="1:26" ht="15.75" hidden="1"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30"/>
    </row>
    <row r="824" spans="1:26" ht="15.75" hidden="1"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30"/>
    </row>
    <row r="825" spans="1:26" ht="15.75" hidden="1"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30"/>
    </row>
    <row r="826" spans="1:26" ht="15.75" hidden="1"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30"/>
    </row>
    <row r="827" spans="1:26" ht="15.75" hidden="1"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30"/>
    </row>
    <row r="828" spans="1:26" ht="15.75" hidden="1"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30"/>
    </row>
    <row r="829" spans="1:26" ht="15.75" hidden="1"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30"/>
    </row>
    <row r="830" spans="1:26" ht="15.75" hidden="1"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30"/>
    </row>
    <row r="831" spans="1:26" ht="15.75" hidden="1"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30"/>
    </row>
    <row r="832" spans="1:26" ht="15.75" hidden="1"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30"/>
    </row>
    <row r="833" spans="1:26" ht="15.75" hidden="1"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30"/>
    </row>
    <row r="834" spans="1:26" ht="15.75" hidden="1"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30"/>
    </row>
    <row r="835" spans="1:26" ht="15.75" hidden="1"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30"/>
    </row>
    <row r="836" spans="1:26" ht="15.75" hidden="1"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30"/>
    </row>
    <row r="837" spans="1:26" ht="15.75" hidden="1"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30"/>
    </row>
    <row r="838" spans="1:26" ht="15.75" hidden="1"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30"/>
    </row>
    <row r="839" spans="1:26" ht="15.75" hidden="1"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30"/>
    </row>
    <row r="840" spans="1:26" ht="15.75" hidden="1"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30"/>
    </row>
    <row r="841" spans="1:26" ht="15.75" hidden="1"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30"/>
    </row>
    <row r="842" spans="1:26" ht="15.75" hidden="1"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30"/>
    </row>
    <row r="843" spans="1:26" ht="15.75" hidden="1"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30"/>
    </row>
    <row r="844" spans="1:26" ht="15.75" hidden="1"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30"/>
    </row>
    <row r="845" spans="1:26" ht="15.75" hidden="1"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30"/>
    </row>
    <row r="846" spans="1:26" ht="15.75" hidden="1"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30"/>
    </row>
    <row r="847" spans="1:26" ht="15.75" hidden="1"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30"/>
    </row>
    <row r="848" spans="1:26" ht="15.75" hidden="1"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30"/>
    </row>
    <row r="849" spans="1:26" ht="15.75" hidden="1"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30"/>
    </row>
    <row r="850" spans="1:26" ht="15.75" hidden="1"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30"/>
    </row>
    <row r="851" spans="1:26" ht="15.75" hidden="1"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30"/>
    </row>
    <row r="852" spans="1:26" ht="15.75" hidden="1"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30"/>
    </row>
    <row r="853" spans="1:26" ht="15.75" hidden="1"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30"/>
    </row>
    <row r="854" spans="1:26" ht="15.75" hidden="1"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30"/>
    </row>
    <row r="855" spans="1:26" ht="15.75" hidden="1"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30"/>
    </row>
    <row r="856" spans="1:26" ht="15.75" hidden="1"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30"/>
    </row>
    <row r="857" spans="1:26" ht="15.75" hidden="1"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30"/>
    </row>
    <row r="858" spans="1:26" ht="15.75" hidden="1"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30"/>
    </row>
    <row r="859" spans="1:26" ht="15.75" hidden="1"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30"/>
    </row>
    <row r="860" spans="1:26" ht="15.75" hidden="1"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30"/>
    </row>
    <row r="861" spans="1:26" ht="15.75" hidden="1"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30"/>
    </row>
    <row r="862" spans="1:26" ht="15.75" hidden="1"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30"/>
    </row>
    <row r="863" spans="1:26" ht="15.75" hidden="1"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30"/>
    </row>
    <row r="864" spans="1:26" ht="15.75" hidden="1"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30"/>
    </row>
    <row r="865" spans="1:26" ht="15.75" hidden="1"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30"/>
    </row>
    <row r="866" spans="1:26" ht="15.75" hidden="1"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30"/>
    </row>
    <row r="867" spans="1:26" ht="15.75" hidden="1"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30"/>
    </row>
    <row r="868" spans="1:26" ht="15.75" hidden="1"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30"/>
    </row>
    <row r="869" spans="1:26" ht="15.75" hidden="1"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30"/>
    </row>
    <row r="870" spans="1:26" ht="15.75" hidden="1"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30"/>
    </row>
    <row r="871" spans="1:26" ht="15.75" hidden="1"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30"/>
    </row>
    <row r="872" spans="1:26" ht="15.75" hidden="1"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30"/>
    </row>
    <row r="873" spans="1:26" ht="15.75" hidden="1"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30"/>
    </row>
    <row r="874" spans="1:26" ht="15.75" hidden="1"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30"/>
    </row>
    <row r="875" spans="1:26" ht="15.75" hidden="1"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30"/>
    </row>
    <row r="876" spans="1:26" ht="15.75" hidden="1"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30"/>
    </row>
    <row r="877" spans="1:26" ht="15.75" hidden="1"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30"/>
    </row>
    <row r="878" spans="1:26" ht="15.75" hidden="1"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30"/>
    </row>
    <row r="879" spans="1:26" ht="15.75" hidden="1"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30"/>
    </row>
    <row r="880" spans="1:26" ht="15.75" hidden="1"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30"/>
    </row>
    <row r="881" spans="1:26" ht="15.75" hidden="1"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30"/>
    </row>
    <row r="882" spans="1:26" ht="15.75" hidden="1"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30"/>
    </row>
    <row r="883" spans="1:26" ht="15.75" hidden="1"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30"/>
    </row>
    <row r="884" spans="1:26" ht="15.75" hidden="1"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30"/>
    </row>
    <row r="885" spans="1:26" ht="15.75" hidden="1"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30"/>
    </row>
    <row r="886" spans="1:26" ht="15.75" hidden="1"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30"/>
    </row>
    <row r="887" spans="1:26" ht="15.75" hidden="1"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30"/>
    </row>
    <row r="888" spans="1:26" ht="15.75" hidden="1"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30"/>
    </row>
    <row r="889" spans="1:26" ht="15.75" hidden="1"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30"/>
    </row>
    <row r="890" spans="1:26" ht="15.75" hidden="1"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30"/>
    </row>
    <row r="891" spans="1:26" ht="15.75" hidden="1"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30"/>
    </row>
    <row r="892" spans="1:26" ht="15.75" hidden="1"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30"/>
    </row>
    <row r="893" spans="1:26" ht="15.75" hidden="1"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30"/>
    </row>
    <row r="894" spans="1:26" ht="15.75" hidden="1"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30"/>
    </row>
    <row r="895" spans="1:26" ht="15.75" hidden="1"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30"/>
    </row>
    <row r="896" spans="1:26" ht="15.75" hidden="1"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30"/>
    </row>
    <row r="897" spans="1:26" ht="15.75" hidden="1"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30"/>
    </row>
    <row r="898" spans="1:26" ht="15.75" hidden="1"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30"/>
    </row>
    <row r="899" spans="1:26" ht="15.75" hidden="1"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30"/>
    </row>
    <row r="900" spans="1:26" ht="15.75" hidden="1"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30"/>
    </row>
    <row r="901" spans="1:26" ht="15.75" hidden="1"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30"/>
    </row>
    <row r="902" spans="1:26" ht="15.75" hidden="1"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30"/>
    </row>
    <row r="903" spans="1:26" ht="15.75" hidden="1"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30"/>
    </row>
    <row r="904" spans="1:26" ht="15.75" hidden="1"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30"/>
    </row>
    <row r="905" spans="1:26" ht="15.75" hidden="1"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30"/>
    </row>
    <row r="906" spans="1:26" ht="15.75" hidden="1"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30"/>
    </row>
    <row r="907" spans="1:26" ht="15.75" hidden="1"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30"/>
    </row>
    <row r="908" spans="1:26" ht="15.75" hidden="1"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30"/>
    </row>
    <row r="909" spans="1:26" ht="15.75" hidden="1"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30"/>
    </row>
    <row r="910" spans="1:26" ht="15.75" hidden="1"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30"/>
    </row>
    <row r="911" spans="1:26" ht="15.75" hidden="1"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30"/>
    </row>
    <row r="912" spans="1:26" ht="15.75" hidden="1"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30"/>
    </row>
    <row r="913" spans="1:26" ht="15.75" hidden="1"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30"/>
    </row>
    <row r="914" spans="1:26" ht="15.75" hidden="1"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30"/>
    </row>
    <row r="915" spans="1:26" ht="15.75" hidden="1"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30"/>
    </row>
    <row r="916" spans="1:26" ht="15.75" hidden="1"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30"/>
    </row>
    <row r="917" spans="1:26" ht="15.75" hidden="1"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30"/>
    </row>
    <row r="918" spans="1:26" ht="15.75" hidden="1"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30"/>
    </row>
    <row r="919" spans="1:26" ht="15.75" hidden="1"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30"/>
    </row>
    <row r="920" spans="1:26" ht="15.75" hidden="1"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30"/>
    </row>
    <row r="921" spans="1:26" ht="15.75" hidden="1"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30"/>
    </row>
    <row r="922" spans="1:26" ht="15.75" hidden="1"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30"/>
    </row>
    <row r="923" spans="1:26" ht="15.75" hidden="1"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30"/>
    </row>
    <row r="924" spans="1:26" ht="15.75" hidden="1"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30"/>
    </row>
    <row r="925" spans="1:26" ht="15.75" hidden="1"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30"/>
    </row>
    <row r="926" spans="1:26" ht="15.75" hidden="1"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30"/>
    </row>
    <row r="927" spans="1:26" ht="15.75" hidden="1"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30"/>
    </row>
    <row r="928" spans="1:26" ht="15.75" hidden="1"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30"/>
    </row>
    <row r="929" spans="1:26" ht="15.75" hidden="1"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30"/>
    </row>
    <row r="930" spans="1:26" ht="15.75" hidden="1"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30"/>
    </row>
    <row r="931" spans="1:26" ht="15.75" hidden="1"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30"/>
    </row>
    <row r="932" spans="1:26" ht="15.75" hidden="1"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30"/>
    </row>
    <row r="933" spans="1:26" ht="15.75" hidden="1"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30"/>
    </row>
    <row r="934" spans="1:26" ht="15.75" hidden="1"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30"/>
    </row>
    <row r="935" spans="1:26" ht="15.75" hidden="1"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30"/>
    </row>
    <row r="936" spans="1:26" ht="15.75" hidden="1"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30"/>
    </row>
    <row r="937" spans="1:26" ht="15.75" hidden="1"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30"/>
    </row>
    <row r="938" spans="1:26" ht="15.75" hidden="1"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30"/>
    </row>
    <row r="939" spans="1:26" ht="15.75" hidden="1"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30"/>
    </row>
    <row r="940" spans="1:26" ht="15.75" hidden="1"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30"/>
    </row>
    <row r="941" spans="1:26" ht="15.75" hidden="1"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30"/>
    </row>
    <row r="942" spans="1:26" ht="15.75" hidden="1"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30"/>
    </row>
    <row r="943" spans="1:26" ht="15.75" hidden="1"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30"/>
    </row>
    <row r="944" spans="1:26" ht="15.75" hidden="1"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30"/>
    </row>
    <row r="945" spans="1:26" ht="15.75" hidden="1"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30"/>
    </row>
    <row r="946" spans="1:26" ht="15.75" hidden="1"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30"/>
    </row>
    <row r="947" spans="1:26" ht="15.75" hidden="1"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30"/>
    </row>
    <row r="948" spans="1:26" ht="15.75" hidden="1"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30"/>
    </row>
    <row r="949" spans="1:26" ht="15.75" hidden="1"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30"/>
    </row>
    <row r="950" spans="1:26" ht="15.75" hidden="1"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30"/>
    </row>
    <row r="951" spans="1:26" ht="15.75" hidden="1"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30"/>
    </row>
    <row r="952" spans="1:26" ht="15.75" hidden="1"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30"/>
    </row>
    <row r="953" spans="1:26" ht="15.75" hidden="1"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30"/>
    </row>
    <row r="954" spans="1:26" ht="15.75" hidden="1"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30"/>
    </row>
    <row r="955" spans="1:26" ht="15.75" hidden="1"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30"/>
    </row>
    <row r="956" spans="1:26" ht="15.75" hidden="1"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30"/>
    </row>
    <row r="957" spans="1:26" ht="15.75" hidden="1"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30"/>
    </row>
    <row r="958" spans="1:26" ht="15.75" hidden="1"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30"/>
    </row>
    <row r="959" spans="1:26" ht="15.75" hidden="1"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30"/>
    </row>
    <row r="960" spans="1:26" ht="15.75" hidden="1"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30"/>
    </row>
    <row r="961" spans="1:26" ht="15.75" hidden="1"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30"/>
    </row>
    <row r="962" spans="1:26" ht="15.75" hidden="1"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30"/>
    </row>
    <row r="963" spans="1:26" ht="15.75" hidden="1"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30"/>
    </row>
    <row r="964" spans="1:26" ht="15.75" hidden="1"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30"/>
    </row>
    <row r="965" spans="1:26" ht="15.75" hidden="1"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30"/>
    </row>
    <row r="966" spans="1:26" ht="15.75" hidden="1"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30"/>
    </row>
    <row r="967" spans="1:26" ht="15.75" hidden="1"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30"/>
    </row>
    <row r="968" spans="1:26" ht="15.75" hidden="1"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30"/>
    </row>
    <row r="969" spans="1:26" ht="15.75" hidden="1"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30"/>
    </row>
    <row r="970" spans="1:26" ht="15.75" hidden="1"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30"/>
    </row>
    <row r="971" spans="1:26" ht="15.75" hidden="1"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30"/>
    </row>
    <row r="972" spans="1:26" ht="15.75" hidden="1"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30"/>
    </row>
    <row r="973" spans="1:26" ht="15.75" hidden="1"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30"/>
    </row>
    <row r="974" spans="1:26" ht="15.75" hidden="1"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30"/>
    </row>
    <row r="975" spans="1:26" ht="15.75" hidden="1"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30"/>
    </row>
    <row r="976" spans="1:26" ht="15.75" hidden="1"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30"/>
    </row>
    <row r="977" spans="1:26" ht="15.75" hidden="1"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30"/>
    </row>
    <row r="978" spans="1:26" ht="15.75" hidden="1"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30"/>
    </row>
    <row r="979" spans="1:26" ht="15.75" hidden="1"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30"/>
    </row>
    <row r="980" spans="1:26" ht="15.75" hidden="1"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30"/>
    </row>
    <row r="981" spans="1:26" ht="15.75" hidden="1"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30"/>
    </row>
    <row r="982" spans="1:26" ht="15.75" hidden="1"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30"/>
    </row>
    <row r="983" spans="1:26" ht="15.75" hidden="1"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30"/>
    </row>
    <row r="984" spans="1:26" ht="15.75" hidden="1"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30"/>
    </row>
    <row r="985" spans="1:26" ht="15.75" hidden="1"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30"/>
    </row>
    <row r="986" spans="1:26" ht="15.75" hidden="1"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30"/>
    </row>
    <row r="987" spans="1:26" ht="15.75" hidden="1"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30"/>
    </row>
    <row r="988" spans="1:26" ht="15.75" hidden="1"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30"/>
    </row>
    <row r="989" spans="1:26" ht="15.75" hidden="1"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30"/>
    </row>
    <row r="990" spans="1:26" ht="15.75" hidden="1"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30"/>
    </row>
    <row r="991" spans="1:26" ht="15.75" hidden="1"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30"/>
    </row>
    <row r="992" spans="1:26" ht="15.75" hidden="1"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30"/>
    </row>
    <row r="993" spans="1:26" ht="15.75" hidden="1"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30"/>
    </row>
    <row r="994" spans="1:26" ht="15.75" hidden="1"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30"/>
    </row>
    <row r="995" spans="1:26" ht="15.75" hidden="1"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30"/>
    </row>
    <row r="996" spans="1:26" ht="15.75" hidden="1"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30"/>
    </row>
    <row r="997" spans="1:26" ht="15.75" hidden="1"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30"/>
    </row>
    <row r="998" spans="1:26" ht="15.75" hidden="1"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30"/>
    </row>
    <row r="999" spans="1:26" ht="15.75" hidden="1"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30"/>
    </row>
    <row r="1000" spans="1:26" ht="15.75" hidden="1"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30"/>
    </row>
    <row r="1001" spans="1:26" ht="15.75" hidden="1" customHeight="1">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30"/>
    </row>
    <row r="1002" spans="1:26" ht="15.75" hidden="1" customHeight="1">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30"/>
    </row>
  </sheetData>
  <mergeCells count="17">
    <mergeCell ref="A9:E9"/>
    <mergeCell ref="A11:E11"/>
    <mergeCell ref="A40:E40"/>
    <mergeCell ref="A43:E43"/>
    <mergeCell ref="A47:E47"/>
    <mergeCell ref="A13:E13"/>
    <mergeCell ref="A16:E16"/>
    <mergeCell ref="A24:E24"/>
    <mergeCell ref="A28:E28"/>
    <mergeCell ref="A32:E32"/>
    <mergeCell ref="A35:E35"/>
    <mergeCell ref="A38:E38"/>
    <mergeCell ref="A1:F1"/>
    <mergeCell ref="A2:Y2"/>
    <mergeCell ref="A3:E3"/>
    <mergeCell ref="A4:E4"/>
    <mergeCell ref="A6:E6"/>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X1000"/>
  <sheetViews>
    <sheetView showGridLines="0" workbookViewId="0">
      <selection activeCell="C17" sqref="C17:C19"/>
    </sheetView>
  </sheetViews>
  <sheetFormatPr baseColWidth="10" defaultColWidth="11.25" defaultRowHeight="15" customHeight="1"/>
  <cols>
    <col min="1" max="1" width="17.33203125" customWidth="1"/>
    <col min="2" max="2" width="41" customWidth="1"/>
    <col min="3" max="3" width="66.5" customWidth="1"/>
    <col min="4" max="4" width="40.75" customWidth="1"/>
  </cols>
  <sheetData>
    <row r="1" spans="1:24" ht="24.75" customHeight="1">
      <c r="A1" s="394"/>
      <c r="B1" s="364"/>
      <c r="C1" s="364"/>
      <c r="D1" s="364"/>
    </row>
    <row r="2" spans="1:24" ht="40.5" customHeight="1">
      <c r="A2" s="398" t="s">
        <v>507</v>
      </c>
      <c r="B2" s="364"/>
      <c r="C2" s="364"/>
      <c r="D2" s="364"/>
    </row>
    <row r="3" spans="1:24" ht="31.5" customHeight="1">
      <c r="A3" s="395" t="s">
        <v>508</v>
      </c>
      <c r="B3" s="364"/>
      <c r="C3" s="364"/>
      <c r="D3" s="20"/>
      <c r="E3" s="20"/>
      <c r="F3" s="20"/>
      <c r="G3" s="18"/>
      <c r="H3" s="18"/>
      <c r="I3" s="18"/>
      <c r="J3" s="18"/>
      <c r="K3" s="18"/>
      <c r="L3" s="18"/>
      <c r="M3" s="18"/>
      <c r="N3" s="18"/>
      <c r="O3" s="18"/>
      <c r="P3" s="18"/>
      <c r="Q3" s="18"/>
      <c r="R3" s="18"/>
      <c r="S3" s="18"/>
      <c r="T3" s="18"/>
      <c r="U3" s="18"/>
      <c r="V3" s="18"/>
      <c r="W3" s="18"/>
      <c r="X3" s="18"/>
    </row>
    <row r="4" spans="1:24" ht="31.5" customHeight="1">
      <c r="A4" s="399" t="s">
        <v>509</v>
      </c>
      <c r="B4" s="369"/>
      <c r="C4" s="40" t="s">
        <v>510</v>
      </c>
      <c r="D4" s="15"/>
      <c r="E4" s="41"/>
      <c r="F4" s="41"/>
      <c r="G4" s="41"/>
      <c r="H4" s="41"/>
      <c r="I4" s="41"/>
      <c r="J4" s="41"/>
      <c r="K4" s="41"/>
      <c r="L4" s="41"/>
      <c r="M4" s="41"/>
      <c r="N4" s="41"/>
      <c r="O4" s="41"/>
      <c r="P4" s="41"/>
      <c r="Q4" s="41"/>
      <c r="R4" s="41"/>
      <c r="S4" s="41"/>
      <c r="T4" s="41"/>
      <c r="U4" s="41"/>
      <c r="V4" s="41"/>
      <c r="W4" s="41"/>
      <c r="X4" s="41"/>
    </row>
    <row r="5" spans="1:24" ht="15.5">
      <c r="A5" s="397" t="s">
        <v>511</v>
      </c>
      <c r="B5" s="369"/>
      <c r="C5" s="42" t="s">
        <v>512</v>
      </c>
      <c r="D5" s="15"/>
      <c r="E5" s="41"/>
      <c r="F5" s="41"/>
      <c r="G5" s="41"/>
      <c r="H5" s="41"/>
      <c r="I5" s="41"/>
      <c r="J5" s="41"/>
      <c r="K5" s="41"/>
      <c r="L5" s="41"/>
      <c r="M5" s="41"/>
      <c r="N5" s="41"/>
      <c r="O5" s="41"/>
      <c r="P5" s="41"/>
      <c r="Q5" s="41"/>
      <c r="R5" s="41"/>
      <c r="S5" s="41"/>
      <c r="T5" s="41"/>
      <c r="U5" s="41"/>
      <c r="V5" s="41"/>
      <c r="W5" s="41"/>
      <c r="X5" s="41"/>
    </row>
    <row r="6" spans="1:24" ht="15.5">
      <c r="A6" s="400" t="s">
        <v>513</v>
      </c>
      <c r="B6" s="369"/>
      <c r="C6" s="126" t="s">
        <v>514</v>
      </c>
      <c r="D6" s="43"/>
      <c r="E6" s="44"/>
      <c r="F6" s="44"/>
      <c r="G6" s="44"/>
      <c r="H6" s="44"/>
      <c r="I6" s="44"/>
      <c r="J6" s="44"/>
      <c r="K6" s="44"/>
      <c r="L6" s="44"/>
      <c r="M6" s="44"/>
      <c r="N6" s="44"/>
      <c r="O6" s="44"/>
      <c r="P6" s="44"/>
      <c r="Q6" s="44"/>
      <c r="R6" s="44"/>
      <c r="S6" s="44"/>
      <c r="T6" s="44"/>
      <c r="U6" s="44"/>
      <c r="V6" s="44"/>
      <c r="W6" s="44"/>
      <c r="X6" s="44"/>
    </row>
    <row r="7" spans="1:24" ht="31.5" customHeight="1">
      <c r="A7" s="400" t="s">
        <v>515</v>
      </c>
      <c r="B7" s="401"/>
      <c r="C7" s="126" t="s">
        <v>514</v>
      </c>
      <c r="D7" s="43"/>
      <c r="E7" s="44"/>
      <c r="F7" s="44"/>
      <c r="G7" s="44"/>
      <c r="H7" s="44"/>
      <c r="I7" s="44"/>
      <c r="J7" s="44"/>
      <c r="K7" s="44"/>
      <c r="L7" s="44"/>
      <c r="M7" s="44"/>
      <c r="N7" s="44"/>
      <c r="O7" s="44"/>
      <c r="P7" s="44"/>
      <c r="Q7" s="44"/>
      <c r="R7" s="44"/>
      <c r="S7" s="44"/>
      <c r="T7" s="44"/>
      <c r="U7" s="44"/>
      <c r="V7" s="44"/>
      <c r="W7" s="44"/>
      <c r="X7" s="44"/>
    </row>
    <row r="8" spans="1:24" ht="15.5">
      <c r="A8" s="397" t="s">
        <v>516</v>
      </c>
      <c r="B8" s="369"/>
      <c r="C8" s="42" t="s">
        <v>512</v>
      </c>
      <c r="D8" s="15"/>
      <c r="E8" s="41"/>
      <c r="F8" s="41"/>
      <c r="G8" s="41"/>
      <c r="H8" s="41"/>
      <c r="I8" s="41"/>
      <c r="J8" s="41"/>
      <c r="K8" s="41"/>
      <c r="L8" s="41"/>
      <c r="M8" s="41"/>
      <c r="N8" s="41"/>
      <c r="O8" s="41"/>
      <c r="P8" s="41"/>
      <c r="Q8" s="41"/>
      <c r="R8" s="41"/>
      <c r="S8" s="41"/>
      <c r="T8" s="41"/>
      <c r="U8" s="41"/>
      <c r="V8" s="41"/>
      <c r="W8" s="41"/>
      <c r="X8" s="41"/>
    </row>
    <row r="9" spans="1:24" ht="15.5">
      <c r="A9" s="400" t="s">
        <v>517</v>
      </c>
      <c r="B9" s="369"/>
      <c r="C9" s="126" t="s">
        <v>518</v>
      </c>
      <c r="D9" s="43"/>
      <c r="E9" s="44"/>
      <c r="F9" s="44"/>
      <c r="G9" s="44"/>
      <c r="H9" s="44"/>
      <c r="I9" s="44"/>
      <c r="J9" s="44"/>
      <c r="K9" s="44"/>
      <c r="L9" s="44"/>
      <c r="M9" s="44"/>
      <c r="N9" s="44"/>
      <c r="O9" s="44"/>
      <c r="P9" s="44"/>
      <c r="Q9" s="44"/>
      <c r="R9" s="44"/>
      <c r="S9" s="44"/>
      <c r="T9" s="44"/>
      <c r="U9" s="44"/>
      <c r="V9" s="44"/>
      <c r="W9" s="44"/>
      <c r="X9" s="44"/>
    </row>
    <row r="10" spans="1:24" ht="15.5">
      <c r="A10" s="400" t="s">
        <v>519</v>
      </c>
      <c r="B10" s="369"/>
      <c r="C10" s="126" t="s">
        <v>518</v>
      </c>
      <c r="D10" s="43"/>
      <c r="E10" s="44"/>
      <c r="F10" s="44"/>
      <c r="G10" s="44"/>
      <c r="H10" s="44"/>
      <c r="I10" s="44"/>
      <c r="J10" s="44"/>
      <c r="K10" s="44"/>
      <c r="L10" s="44"/>
      <c r="M10" s="44"/>
      <c r="N10" s="44"/>
      <c r="O10" s="44"/>
      <c r="P10" s="44"/>
      <c r="Q10" s="44"/>
      <c r="R10" s="44"/>
      <c r="S10" s="44"/>
      <c r="T10" s="44"/>
      <c r="U10" s="44"/>
      <c r="V10" s="44"/>
      <c r="W10" s="44"/>
      <c r="X10" s="44"/>
    </row>
    <row r="11" spans="1:24" ht="15.5">
      <c r="A11" s="400" t="s">
        <v>520</v>
      </c>
      <c r="B11" s="369"/>
      <c r="C11" s="126" t="s">
        <v>518</v>
      </c>
      <c r="D11" s="43"/>
      <c r="E11" s="44"/>
      <c r="F11" s="44"/>
      <c r="G11" s="44"/>
      <c r="H11" s="44"/>
      <c r="I11" s="44"/>
      <c r="J11" s="44"/>
      <c r="K11" s="44"/>
      <c r="L11" s="44"/>
      <c r="M11" s="44"/>
      <c r="N11" s="44"/>
      <c r="O11" s="44"/>
      <c r="P11" s="44"/>
      <c r="Q11" s="44"/>
      <c r="R11" s="44"/>
      <c r="S11" s="44"/>
      <c r="T11" s="44"/>
      <c r="U11" s="44"/>
      <c r="V11" s="44"/>
      <c r="W11" s="44"/>
      <c r="X11" s="44"/>
    </row>
    <row r="12" spans="1:24" ht="15.5">
      <c r="A12" s="397" t="s">
        <v>521</v>
      </c>
      <c r="B12" s="369"/>
      <c r="C12" s="42" t="s">
        <v>512</v>
      </c>
      <c r="D12" s="15"/>
      <c r="E12" s="41"/>
      <c r="F12" s="41"/>
      <c r="G12" s="41"/>
      <c r="H12" s="41"/>
      <c r="I12" s="41"/>
      <c r="J12" s="41"/>
      <c r="K12" s="41"/>
      <c r="L12" s="41"/>
      <c r="M12" s="41"/>
      <c r="N12" s="41"/>
      <c r="O12" s="41"/>
      <c r="P12" s="41"/>
      <c r="Q12" s="41"/>
      <c r="R12" s="41"/>
      <c r="S12" s="41"/>
      <c r="T12" s="41"/>
      <c r="U12" s="41"/>
      <c r="V12" s="41"/>
      <c r="W12" s="41"/>
      <c r="X12" s="41"/>
    </row>
    <row r="13" spans="1:24" ht="15.5">
      <c r="A13" s="400" t="s">
        <v>522</v>
      </c>
      <c r="B13" s="369"/>
      <c r="C13" s="126" t="s">
        <v>523</v>
      </c>
      <c r="D13" s="43"/>
      <c r="E13" s="44"/>
      <c r="F13" s="44"/>
      <c r="G13" s="44"/>
      <c r="H13" s="44"/>
      <c r="I13" s="44"/>
      <c r="J13" s="44"/>
      <c r="K13" s="44"/>
      <c r="L13" s="44"/>
      <c r="M13" s="44"/>
      <c r="N13" s="44"/>
      <c r="O13" s="44"/>
      <c r="P13" s="44"/>
      <c r="Q13" s="44"/>
      <c r="R13" s="44"/>
      <c r="S13" s="44"/>
      <c r="T13" s="44"/>
      <c r="U13" s="44"/>
      <c r="V13" s="44"/>
      <c r="W13" s="44"/>
      <c r="X13" s="44"/>
    </row>
    <row r="14" spans="1:24" ht="15.5">
      <c r="A14" s="400" t="s">
        <v>524</v>
      </c>
      <c r="B14" s="369"/>
      <c r="C14" s="126" t="s">
        <v>523</v>
      </c>
      <c r="D14" s="43"/>
      <c r="E14" s="44"/>
      <c r="F14" s="44"/>
      <c r="G14" s="44"/>
      <c r="H14" s="44"/>
      <c r="I14" s="44"/>
      <c r="J14" s="44"/>
      <c r="K14" s="44"/>
      <c r="L14" s="44"/>
      <c r="M14" s="44"/>
      <c r="N14" s="44"/>
      <c r="O14" s="44"/>
      <c r="P14" s="44"/>
      <c r="Q14" s="44"/>
      <c r="R14" s="44"/>
      <c r="S14" s="44"/>
      <c r="T14" s="44"/>
      <c r="U14" s="44"/>
      <c r="V14" s="44"/>
      <c r="W14" s="44"/>
      <c r="X14" s="44"/>
    </row>
    <row r="15" spans="1:24" ht="15.5">
      <c r="A15" s="400" t="s">
        <v>525</v>
      </c>
      <c r="B15" s="369"/>
      <c r="C15" s="126" t="s">
        <v>523</v>
      </c>
      <c r="D15" s="43"/>
      <c r="E15" s="44"/>
      <c r="F15" s="44"/>
      <c r="G15" s="44"/>
      <c r="H15" s="44"/>
      <c r="I15" s="44"/>
      <c r="J15" s="44"/>
      <c r="K15" s="44"/>
      <c r="L15" s="44"/>
      <c r="M15" s="44"/>
      <c r="N15" s="44"/>
      <c r="O15" s="44"/>
      <c r="P15" s="44"/>
      <c r="Q15" s="44"/>
      <c r="R15" s="44"/>
      <c r="S15" s="44"/>
      <c r="T15" s="44"/>
      <c r="U15" s="44"/>
      <c r="V15" s="44"/>
      <c r="W15" s="44"/>
      <c r="X15" s="44"/>
    </row>
    <row r="16" spans="1:24" ht="15.5">
      <c r="A16" s="397" t="s">
        <v>526</v>
      </c>
      <c r="B16" s="369"/>
      <c r="C16" s="42" t="s">
        <v>512</v>
      </c>
      <c r="D16" s="15"/>
      <c r="E16" s="41"/>
      <c r="F16" s="41"/>
      <c r="G16" s="41"/>
      <c r="H16" s="41"/>
      <c r="I16" s="41"/>
      <c r="J16" s="41"/>
      <c r="K16" s="41"/>
      <c r="L16" s="41"/>
      <c r="M16" s="41"/>
      <c r="N16" s="41"/>
      <c r="O16" s="41"/>
      <c r="P16" s="41"/>
      <c r="Q16" s="41"/>
      <c r="R16" s="41"/>
      <c r="S16" s="41"/>
      <c r="T16" s="41"/>
      <c r="U16" s="41"/>
      <c r="V16" s="41"/>
      <c r="W16" s="41"/>
      <c r="X16" s="41"/>
    </row>
    <row r="17" spans="1:24" ht="15.5">
      <c r="A17" s="400" t="s">
        <v>527</v>
      </c>
      <c r="B17" s="369"/>
      <c r="C17" s="126" t="s">
        <v>528</v>
      </c>
      <c r="D17" s="43"/>
      <c r="E17" s="44"/>
      <c r="F17" s="44"/>
      <c r="G17" s="44"/>
      <c r="H17" s="44"/>
      <c r="I17" s="44"/>
      <c r="J17" s="44"/>
      <c r="K17" s="44"/>
      <c r="L17" s="44"/>
      <c r="M17" s="44"/>
      <c r="N17" s="44"/>
      <c r="O17" s="44"/>
      <c r="P17" s="44"/>
      <c r="Q17" s="44"/>
      <c r="R17" s="44"/>
      <c r="S17" s="44"/>
      <c r="T17" s="44"/>
      <c r="U17" s="44"/>
      <c r="V17" s="44"/>
      <c r="W17" s="44"/>
      <c r="X17" s="44"/>
    </row>
    <row r="18" spans="1:24" ht="15.5">
      <c r="A18" s="400" t="s">
        <v>529</v>
      </c>
      <c r="B18" s="369"/>
      <c r="C18" s="126" t="s">
        <v>530</v>
      </c>
      <c r="D18" s="43"/>
      <c r="E18" s="44"/>
      <c r="F18" s="44"/>
      <c r="G18" s="44"/>
      <c r="H18" s="44"/>
      <c r="I18" s="44"/>
      <c r="J18" s="44"/>
      <c r="K18" s="44"/>
      <c r="L18" s="44"/>
      <c r="M18" s="44"/>
      <c r="N18" s="44"/>
      <c r="O18" s="44"/>
      <c r="P18" s="44"/>
      <c r="Q18" s="44"/>
      <c r="R18" s="44"/>
      <c r="S18" s="44"/>
      <c r="T18" s="44"/>
      <c r="U18" s="44"/>
      <c r="V18" s="44"/>
      <c r="W18" s="44"/>
      <c r="X18" s="44"/>
    </row>
    <row r="19" spans="1:24" ht="15.5">
      <c r="A19" s="403" t="s">
        <v>531</v>
      </c>
      <c r="B19" s="390"/>
      <c r="C19" s="126" t="s">
        <v>528</v>
      </c>
      <c r="D19" s="43"/>
      <c r="E19" s="44"/>
      <c r="F19" s="44"/>
      <c r="G19" s="44"/>
      <c r="H19" s="44"/>
      <c r="I19" s="44"/>
      <c r="J19" s="44"/>
      <c r="K19" s="44"/>
      <c r="L19" s="44"/>
      <c r="M19" s="44"/>
      <c r="N19" s="44"/>
      <c r="O19" s="44"/>
      <c r="P19" s="44"/>
      <c r="Q19" s="44"/>
      <c r="R19" s="44"/>
      <c r="S19" s="44"/>
      <c r="T19" s="44"/>
      <c r="U19" s="44"/>
      <c r="V19" s="44"/>
      <c r="W19" s="44"/>
      <c r="X19" s="44"/>
    </row>
    <row r="20" spans="1:24" ht="31.5" customHeight="1">
      <c r="A20" s="1"/>
      <c r="B20" s="1"/>
      <c r="C20" s="1"/>
      <c r="D20" s="1"/>
    </row>
    <row r="21" spans="1:24" ht="15.75" customHeight="1">
      <c r="A21" s="45"/>
      <c r="B21" s="137"/>
      <c r="C21" s="45"/>
      <c r="D21" s="46"/>
    </row>
    <row r="22" spans="1:24" ht="15.75" customHeight="1">
      <c r="A22" s="45"/>
      <c r="B22" s="137"/>
      <c r="C22" s="45"/>
      <c r="D22" s="46"/>
    </row>
    <row r="23" spans="1:24" ht="33.75" customHeight="1">
      <c r="A23" s="45"/>
      <c r="B23" s="45"/>
      <c r="C23" s="45"/>
      <c r="D23" s="46"/>
    </row>
    <row r="24" spans="1:24" ht="15.75" hidden="1" customHeight="1">
      <c r="A24" s="402" t="s">
        <v>429</v>
      </c>
      <c r="B24" s="368"/>
      <c r="C24" s="368"/>
      <c r="D24" s="369"/>
    </row>
    <row r="25" spans="1:24" ht="15.75" hidden="1" customHeight="1">
      <c r="A25" s="138" t="s">
        <v>430</v>
      </c>
      <c r="B25" s="28" t="s">
        <v>431</v>
      </c>
      <c r="C25" s="128" t="s">
        <v>382</v>
      </c>
      <c r="D25" s="128" t="s">
        <v>532</v>
      </c>
    </row>
    <row r="26" spans="1:24" ht="15.75" hidden="1" customHeight="1">
      <c r="A26" s="138" t="s">
        <v>433</v>
      </c>
      <c r="B26" s="28" t="s">
        <v>434</v>
      </c>
      <c r="C26" s="128" t="s">
        <v>435</v>
      </c>
      <c r="D26" s="139">
        <v>0</v>
      </c>
    </row>
    <row r="27" spans="1:24" ht="15.75" hidden="1" customHeight="1">
      <c r="A27" s="47" t="s">
        <v>437</v>
      </c>
      <c r="B27" s="28" t="s">
        <v>438</v>
      </c>
      <c r="C27" s="128" t="s">
        <v>435</v>
      </c>
      <c r="D27" s="128" t="s">
        <v>439</v>
      </c>
    </row>
    <row r="28" spans="1:24" ht="15.75" hidden="1" customHeight="1">
      <c r="A28" s="402" t="s">
        <v>441</v>
      </c>
      <c r="B28" s="368"/>
      <c r="C28" s="368"/>
      <c r="D28" s="369"/>
    </row>
    <row r="29" spans="1:24" ht="15.75" hidden="1" customHeight="1">
      <c r="A29" s="138" t="s">
        <v>442</v>
      </c>
      <c r="B29" s="28" t="s">
        <v>443</v>
      </c>
      <c r="C29" s="128" t="s">
        <v>435</v>
      </c>
      <c r="D29" s="128" t="s">
        <v>444</v>
      </c>
    </row>
    <row r="30" spans="1:24" ht="15.75" hidden="1" customHeight="1">
      <c r="A30" s="138" t="s">
        <v>446</v>
      </c>
      <c r="B30" s="28" t="s">
        <v>447</v>
      </c>
      <c r="C30" s="128" t="s">
        <v>435</v>
      </c>
      <c r="D30" s="128" t="s">
        <v>448</v>
      </c>
    </row>
    <row r="31" spans="1:24" ht="15.75" hidden="1" customHeight="1">
      <c r="A31" s="138" t="s">
        <v>450</v>
      </c>
      <c r="B31" s="128" t="s">
        <v>451</v>
      </c>
      <c r="C31" s="128" t="s">
        <v>382</v>
      </c>
      <c r="D31" s="140" t="s">
        <v>533</v>
      </c>
    </row>
    <row r="32" spans="1:24" ht="15.75" hidden="1" customHeight="1">
      <c r="A32" s="402" t="s">
        <v>453</v>
      </c>
      <c r="B32" s="368"/>
      <c r="C32" s="368"/>
      <c r="D32" s="369"/>
    </row>
    <row r="33" spans="1:4" ht="15.75" hidden="1" customHeight="1">
      <c r="A33" s="138" t="s">
        <v>454</v>
      </c>
      <c r="B33" s="28" t="s">
        <v>455</v>
      </c>
      <c r="C33" s="28" t="s">
        <v>382</v>
      </c>
      <c r="D33" s="128" t="s">
        <v>534</v>
      </c>
    </row>
    <row r="34" spans="1:4" ht="15.75" hidden="1" customHeight="1">
      <c r="A34" s="138" t="s">
        <v>457</v>
      </c>
      <c r="B34" s="28" t="s">
        <v>458</v>
      </c>
      <c r="C34" s="128" t="s">
        <v>424</v>
      </c>
      <c r="D34" s="128">
        <v>0</v>
      </c>
    </row>
    <row r="35" spans="1:4" ht="15.75" hidden="1" customHeight="1">
      <c r="A35" s="402" t="s">
        <v>460</v>
      </c>
      <c r="B35" s="368"/>
      <c r="C35" s="368"/>
      <c r="D35" s="369"/>
    </row>
    <row r="36" spans="1:4" ht="15.75" hidden="1" customHeight="1">
      <c r="A36" s="138" t="s">
        <v>461</v>
      </c>
      <c r="B36" s="28" t="s">
        <v>462</v>
      </c>
      <c r="C36" s="128" t="s">
        <v>435</v>
      </c>
      <c r="D36" s="141">
        <v>0.626</v>
      </c>
    </row>
    <row r="37" spans="1:4" ht="15.75" hidden="1" customHeight="1">
      <c r="A37" s="47" t="s">
        <v>465</v>
      </c>
      <c r="B37" s="28" t="s">
        <v>466</v>
      </c>
      <c r="C37" s="128" t="s">
        <v>467</v>
      </c>
      <c r="D37" s="128">
        <v>0</v>
      </c>
    </row>
    <row r="38" spans="1:4" ht="15.75" hidden="1" customHeight="1">
      <c r="A38" s="402" t="s">
        <v>469</v>
      </c>
      <c r="B38" s="368"/>
      <c r="C38" s="368"/>
      <c r="D38" s="369"/>
    </row>
    <row r="39" spans="1:4" ht="15.75" hidden="1" customHeight="1">
      <c r="A39" s="138" t="s">
        <v>470</v>
      </c>
      <c r="B39" s="128" t="s">
        <v>471</v>
      </c>
      <c r="C39" s="128" t="s">
        <v>472</v>
      </c>
      <c r="D39" s="128" t="s">
        <v>535</v>
      </c>
    </row>
    <row r="40" spans="1:4" ht="15.75" hidden="1" customHeight="1">
      <c r="A40" s="402" t="s">
        <v>475</v>
      </c>
      <c r="B40" s="368"/>
      <c r="C40" s="368"/>
      <c r="D40" s="369"/>
    </row>
    <row r="41" spans="1:4" ht="15.75" hidden="1" customHeight="1">
      <c r="A41" s="138" t="s">
        <v>476</v>
      </c>
      <c r="B41" s="28" t="s">
        <v>477</v>
      </c>
      <c r="C41" s="128" t="s">
        <v>382</v>
      </c>
      <c r="D41" s="128" t="s">
        <v>536</v>
      </c>
    </row>
    <row r="42" spans="1:4" ht="15.75" hidden="1" customHeight="1">
      <c r="A42" s="138" t="s">
        <v>478</v>
      </c>
      <c r="B42" s="128" t="s">
        <v>479</v>
      </c>
      <c r="C42" s="128" t="s">
        <v>537</v>
      </c>
      <c r="D42" s="128">
        <v>0</v>
      </c>
    </row>
    <row r="43" spans="1:4" ht="15.75" hidden="1" customHeight="1">
      <c r="A43" s="402" t="s">
        <v>482</v>
      </c>
      <c r="B43" s="368"/>
      <c r="C43" s="368"/>
      <c r="D43" s="369"/>
    </row>
    <row r="44" spans="1:4" ht="15.75" hidden="1" customHeight="1">
      <c r="A44" s="138" t="s">
        <v>483</v>
      </c>
      <c r="B44" s="128" t="s">
        <v>484</v>
      </c>
      <c r="C44" s="128" t="s">
        <v>485</v>
      </c>
      <c r="D44" s="128" t="s">
        <v>538</v>
      </c>
    </row>
    <row r="45" spans="1:4" ht="15.75" hidden="1" customHeight="1">
      <c r="A45" s="138" t="s">
        <v>487</v>
      </c>
      <c r="B45" s="28" t="s">
        <v>488</v>
      </c>
      <c r="C45" s="128" t="s">
        <v>382</v>
      </c>
      <c r="D45" s="128" t="s">
        <v>539</v>
      </c>
    </row>
    <row r="46" spans="1:4" ht="15.75" hidden="1" customHeight="1">
      <c r="A46" s="138" t="s">
        <v>490</v>
      </c>
      <c r="B46" s="28" t="s">
        <v>491</v>
      </c>
      <c r="C46" s="128" t="s">
        <v>382</v>
      </c>
      <c r="D46" s="128" t="s">
        <v>539</v>
      </c>
    </row>
    <row r="47" spans="1:4" ht="15.75" hidden="1" customHeight="1">
      <c r="A47" s="402" t="s">
        <v>453</v>
      </c>
      <c r="B47" s="368"/>
      <c r="C47" s="368"/>
      <c r="D47" s="369"/>
    </row>
    <row r="48" spans="1:4" ht="15.75" hidden="1" customHeight="1">
      <c r="A48" s="138" t="s">
        <v>493</v>
      </c>
      <c r="B48" s="28" t="s">
        <v>494</v>
      </c>
      <c r="C48" s="128" t="s">
        <v>537</v>
      </c>
      <c r="D48" s="28" t="s">
        <v>540</v>
      </c>
    </row>
    <row r="49" spans="1:4" ht="15.75" hidden="1" customHeight="1">
      <c r="A49" s="138" t="s">
        <v>496</v>
      </c>
      <c r="B49" s="28" t="s">
        <v>497</v>
      </c>
      <c r="C49" s="128" t="s">
        <v>498</v>
      </c>
      <c r="D49" s="128" t="s">
        <v>541</v>
      </c>
    </row>
    <row r="50" spans="1:4" ht="15.75" hidden="1" customHeight="1">
      <c r="A50" s="48"/>
      <c r="B50" s="48"/>
      <c r="C50" s="48"/>
      <c r="D50" s="48"/>
    </row>
    <row r="51" spans="1:4" ht="15.75" hidden="1" customHeight="1">
      <c r="A51" s="48"/>
      <c r="B51" s="48"/>
      <c r="C51" s="48"/>
      <c r="D51" s="48"/>
    </row>
    <row r="52" spans="1:4" ht="15.75" hidden="1" customHeight="1">
      <c r="A52" s="48"/>
      <c r="B52" s="48"/>
      <c r="C52" s="48"/>
      <c r="D52" s="48"/>
    </row>
    <row r="53" spans="1:4" ht="15.75" hidden="1" customHeight="1">
      <c r="A53" s="48"/>
      <c r="B53" s="48"/>
      <c r="C53" s="48"/>
      <c r="D53" s="48"/>
    </row>
    <row r="54" spans="1:4" ht="15.75" hidden="1" customHeight="1">
      <c r="A54" s="48"/>
      <c r="B54" s="48"/>
      <c r="C54" s="48"/>
      <c r="D54" s="48"/>
    </row>
    <row r="55" spans="1:4" ht="15.75" hidden="1" customHeight="1">
      <c r="A55" s="48"/>
      <c r="B55" s="48"/>
      <c r="C55" s="48"/>
      <c r="D55" s="48"/>
    </row>
    <row r="56" spans="1:4" ht="15.75" hidden="1" customHeight="1">
      <c r="A56" s="48"/>
      <c r="B56" s="48"/>
      <c r="C56" s="48"/>
      <c r="D56" s="48"/>
    </row>
    <row r="57" spans="1:4" ht="15.75" hidden="1" customHeight="1">
      <c r="A57" s="48"/>
      <c r="B57" s="48"/>
      <c r="C57" s="48"/>
      <c r="D57" s="48"/>
    </row>
    <row r="58" spans="1:4" ht="15.75" hidden="1" customHeight="1">
      <c r="A58" s="48"/>
      <c r="B58" s="48"/>
      <c r="C58" s="48"/>
      <c r="D58" s="48"/>
    </row>
    <row r="59" spans="1:4" ht="15.75" hidden="1" customHeight="1">
      <c r="A59" s="48"/>
      <c r="B59" s="48"/>
      <c r="C59" s="48"/>
      <c r="D59" s="48"/>
    </row>
    <row r="60" spans="1:4" ht="15.75" hidden="1" customHeight="1">
      <c r="A60" s="48"/>
      <c r="B60" s="48"/>
      <c r="C60" s="48"/>
      <c r="D60" s="48"/>
    </row>
    <row r="61" spans="1:4" ht="15.75" hidden="1" customHeight="1">
      <c r="A61" s="48"/>
      <c r="B61" s="48"/>
      <c r="C61" s="48"/>
      <c r="D61" s="48"/>
    </row>
    <row r="62" spans="1:4" ht="15.75" hidden="1" customHeight="1">
      <c r="A62" s="48"/>
      <c r="B62" s="48"/>
      <c r="C62" s="48"/>
      <c r="D62" s="48"/>
    </row>
    <row r="63" spans="1:4" ht="15.75" hidden="1" customHeight="1">
      <c r="A63" s="48"/>
      <c r="B63" s="48"/>
      <c r="C63" s="48"/>
      <c r="D63" s="48"/>
    </row>
    <row r="64" spans="1:4" ht="15.75" hidden="1" customHeight="1">
      <c r="A64" s="48"/>
      <c r="B64" s="48"/>
      <c r="C64" s="48"/>
      <c r="D64" s="48"/>
    </row>
    <row r="65" spans="1:4" ht="15.75" hidden="1" customHeight="1">
      <c r="A65" s="48"/>
      <c r="B65" s="48"/>
      <c r="C65" s="48"/>
      <c r="D65" s="48"/>
    </row>
    <row r="66" spans="1:4" ht="15.75" hidden="1" customHeight="1">
      <c r="A66" s="48"/>
      <c r="B66" s="48"/>
      <c r="C66" s="48"/>
      <c r="D66" s="48"/>
    </row>
    <row r="67" spans="1:4" ht="15.75" hidden="1" customHeight="1">
      <c r="A67" s="48"/>
      <c r="B67" s="48"/>
      <c r="C67" s="48"/>
      <c r="D67" s="48"/>
    </row>
    <row r="68" spans="1:4" ht="15.75" hidden="1" customHeight="1">
      <c r="A68" s="48"/>
      <c r="B68" s="48"/>
      <c r="C68" s="48"/>
      <c r="D68" s="48"/>
    </row>
    <row r="69" spans="1:4" ht="15.75" hidden="1" customHeight="1">
      <c r="A69" s="48"/>
      <c r="B69" s="48"/>
      <c r="C69" s="48"/>
      <c r="D69" s="48"/>
    </row>
    <row r="70" spans="1:4" ht="15.75" hidden="1" customHeight="1">
      <c r="A70" s="48"/>
      <c r="B70" s="48"/>
      <c r="C70" s="48"/>
      <c r="D70" s="48"/>
    </row>
    <row r="71" spans="1:4" ht="15.75" hidden="1" customHeight="1">
      <c r="A71" s="48"/>
      <c r="B71" s="48"/>
      <c r="C71" s="48"/>
      <c r="D71" s="48"/>
    </row>
    <row r="72" spans="1:4" ht="15.75" hidden="1" customHeight="1">
      <c r="A72" s="48"/>
      <c r="B72" s="48"/>
      <c r="C72" s="48"/>
      <c r="D72" s="48"/>
    </row>
    <row r="73" spans="1:4" ht="15.75" hidden="1" customHeight="1">
      <c r="A73" s="48"/>
      <c r="B73" s="48"/>
      <c r="C73" s="48"/>
      <c r="D73" s="48"/>
    </row>
    <row r="74" spans="1:4" ht="15.75" hidden="1" customHeight="1">
      <c r="A74" s="48"/>
      <c r="B74" s="48"/>
      <c r="C74" s="48"/>
      <c r="D74" s="48"/>
    </row>
    <row r="75" spans="1:4" ht="15.75" hidden="1" customHeight="1">
      <c r="A75" s="48"/>
      <c r="B75" s="48"/>
      <c r="C75" s="48"/>
      <c r="D75" s="48"/>
    </row>
    <row r="76" spans="1:4" ht="15.75" hidden="1" customHeight="1">
      <c r="A76" s="48"/>
      <c r="B76" s="48"/>
      <c r="C76" s="48"/>
      <c r="D76" s="48"/>
    </row>
    <row r="77" spans="1:4" ht="15.75" hidden="1" customHeight="1">
      <c r="A77" s="48"/>
      <c r="B77" s="48"/>
      <c r="C77" s="48"/>
      <c r="D77" s="48"/>
    </row>
    <row r="78" spans="1:4" ht="15.75" hidden="1" customHeight="1">
      <c r="A78" s="48"/>
      <c r="B78" s="48"/>
      <c r="C78" s="48"/>
      <c r="D78" s="48"/>
    </row>
    <row r="79" spans="1:4" ht="15.75" hidden="1" customHeight="1">
      <c r="A79" s="48"/>
      <c r="B79" s="48"/>
      <c r="C79" s="48"/>
      <c r="D79" s="48"/>
    </row>
    <row r="80" spans="1:4" ht="15.75" hidden="1" customHeight="1">
      <c r="A80" s="48"/>
      <c r="B80" s="48"/>
      <c r="C80" s="48"/>
      <c r="D80" s="48"/>
    </row>
    <row r="81" spans="1:4" ht="15.75" hidden="1" customHeight="1">
      <c r="A81" s="48"/>
      <c r="B81" s="48"/>
      <c r="C81" s="48"/>
      <c r="D81" s="48"/>
    </row>
    <row r="82" spans="1:4" ht="15.75" hidden="1" customHeight="1">
      <c r="A82" s="48"/>
      <c r="B82" s="48"/>
      <c r="C82" s="48"/>
      <c r="D82" s="48"/>
    </row>
    <row r="83" spans="1:4" ht="15.75" hidden="1" customHeight="1">
      <c r="A83" s="48"/>
      <c r="B83" s="48"/>
      <c r="C83" s="48"/>
      <c r="D83" s="48"/>
    </row>
    <row r="84" spans="1:4" ht="15.75" hidden="1" customHeight="1">
      <c r="A84" s="48"/>
      <c r="B84" s="48"/>
      <c r="C84" s="48"/>
      <c r="D84" s="48"/>
    </row>
    <row r="85" spans="1:4" ht="15.75" hidden="1" customHeight="1">
      <c r="A85" s="48"/>
      <c r="B85" s="48"/>
      <c r="C85" s="48"/>
      <c r="D85" s="48"/>
    </row>
    <row r="86" spans="1:4" ht="15.75" hidden="1" customHeight="1">
      <c r="A86" s="48"/>
      <c r="B86" s="48"/>
      <c r="C86" s="48"/>
      <c r="D86" s="48"/>
    </row>
    <row r="87" spans="1:4" ht="15.75" hidden="1" customHeight="1">
      <c r="A87" s="48"/>
      <c r="B87" s="48"/>
      <c r="C87" s="48"/>
      <c r="D87" s="48"/>
    </row>
    <row r="88" spans="1:4" ht="15.75" hidden="1" customHeight="1">
      <c r="A88" s="48"/>
      <c r="B88" s="48"/>
      <c r="C88" s="48"/>
      <c r="D88" s="48"/>
    </row>
    <row r="89" spans="1:4" ht="15.75" hidden="1" customHeight="1">
      <c r="A89" s="48"/>
      <c r="B89" s="48"/>
      <c r="C89" s="48"/>
      <c r="D89" s="48"/>
    </row>
    <row r="90" spans="1:4" ht="15.75" hidden="1" customHeight="1">
      <c r="A90" s="48"/>
      <c r="B90" s="48"/>
      <c r="C90" s="48"/>
      <c r="D90" s="48"/>
    </row>
    <row r="91" spans="1:4" ht="15.75" hidden="1" customHeight="1">
      <c r="A91" s="48"/>
      <c r="B91" s="48"/>
      <c r="C91" s="48"/>
      <c r="D91" s="48"/>
    </row>
    <row r="92" spans="1:4" ht="15.75" hidden="1" customHeight="1">
      <c r="A92" s="48"/>
      <c r="B92" s="48"/>
      <c r="C92" s="48"/>
      <c r="D92" s="48"/>
    </row>
    <row r="93" spans="1:4" ht="15.75" hidden="1" customHeight="1">
      <c r="A93" s="48"/>
      <c r="B93" s="48"/>
      <c r="C93" s="48"/>
      <c r="D93" s="48"/>
    </row>
    <row r="94" spans="1:4" ht="15.75" hidden="1" customHeight="1">
      <c r="A94" s="48"/>
      <c r="B94" s="48"/>
      <c r="C94" s="48"/>
      <c r="D94" s="48"/>
    </row>
    <row r="95" spans="1:4" ht="15.75" hidden="1" customHeight="1">
      <c r="A95" s="48"/>
      <c r="B95" s="48"/>
      <c r="C95" s="48"/>
      <c r="D95" s="48"/>
    </row>
    <row r="96" spans="1:4" ht="15.75" hidden="1" customHeight="1">
      <c r="A96" s="48"/>
      <c r="B96" s="48"/>
      <c r="C96" s="48"/>
      <c r="D96" s="48"/>
    </row>
    <row r="97" spans="1:4" ht="15.75" hidden="1" customHeight="1">
      <c r="A97" s="48"/>
      <c r="B97" s="48"/>
      <c r="C97" s="48"/>
      <c r="D97" s="48"/>
    </row>
    <row r="98" spans="1:4" ht="15.75" hidden="1" customHeight="1">
      <c r="A98" s="48"/>
      <c r="B98" s="48"/>
      <c r="C98" s="48"/>
      <c r="D98" s="48"/>
    </row>
    <row r="99" spans="1:4" ht="15.75" hidden="1" customHeight="1">
      <c r="A99" s="48"/>
      <c r="B99" s="48"/>
      <c r="C99" s="48"/>
      <c r="D99" s="48"/>
    </row>
    <row r="100" spans="1:4" ht="15.75" hidden="1" customHeight="1">
      <c r="A100" s="48"/>
      <c r="B100" s="48"/>
      <c r="C100" s="48"/>
      <c r="D100" s="48"/>
    </row>
    <row r="101" spans="1:4" ht="15.75" hidden="1" customHeight="1">
      <c r="A101" s="48"/>
      <c r="B101" s="48"/>
      <c r="C101" s="48"/>
      <c r="D101" s="48"/>
    </row>
    <row r="102" spans="1:4" ht="15.75" hidden="1" customHeight="1">
      <c r="A102" s="48"/>
      <c r="B102" s="48"/>
      <c r="C102" s="48"/>
      <c r="D102" s="48"/>
    </row>
    <row r="103" spans="1:4" ht="15.75" hidden="1" customHeight="1">
      <c r="A103" s="48"/>
      <c r="B103" s="48"/>
      <c r="C103" s="48"/>
      <c r="D103" s="48"/>
    </row>
    <row r="104" spans="1:4" ht="15.75" hidden="1" customHeight="1">
      <c r="A104" s="48"/>
      <c r="B104" s="48"/>
      <c r="C104" s="48"/>
      <c r="D104" s="48"/>
    </row>
    <row r="105" spans="1:4" ht="15.75" hidden="1" customHeight="1">
      <c r="A105" s="48"/>
      <c r="B105" s="48"/>
      <c r="C105" s="48"/>
      <c r="D105" s="48"/>
    </row>
    <row r="106" spans="1:4" ht="15.75" hidden="1" customHeight="1">
      <c r="A106" s="48"/>
      <c r="B106" s="48"/>
      <c r="C106" s="48"/>
      <c r="D106" s="48"/>
    </row>
    <row r="107" spans="1:4" ht="15.75" hidden="1" customHeight="1">
      <c r="A107" s="48"/>
      <c r="B107" s="48"/>
      <c r="C107" s="48"/>
      <c r="D107" s="48"/>
    </row>
    <row r="108" spans="1:4" ht="15.75" hidden="1" customHeight="1">
      <c r="A108" s="48"/>
      <c r="B108" s="48"/>
      <c r="C108" s="48"/>
      <c r="D108" s="48"/>
    </row>
    <row r="109" spans="1:4" ht="15.75" hidden="1" customHeight="1">
      <c r="A109" s="48"/>
      <c r="B109" s="48"/>
      <c r="C109" s="48"/>
      <c r="D109" s="48"/>
    </row>
    <row r="110" spans="1:4" ht="15.75" hidden="1" customHeight="1">
      <c r="A110" s="48"/>
      <c r="B110" s="48"/>
      <c r="C110" s="48"/>
      <c r="D110" s="48"/>
    </row>
    <row r="111" spans="1:4" ht="15.75" hidden="1" customHeight="1">
      <c r="A111" s="48"/>
      <c r="B111" s="48"/>
      <c r="C111" s="48"/>
      <c r="D111" s="48"/>
    </row>
    <row r="112" spans="1:4" ht="15.75" hidden="1" customHeight="1">
      <c r="A112" s="48"/>
      <c r="B112" s="48"/>
      <c r="C112" s="48"/>
      <c r="D112" s="48"/>
    </row>
    <row r="113" spans="1:4" ht="15.75" hidden="1" customHeight="1">
      <c r="A113" s="48"/>
      <c r="B113" s="48"/>
      <c r="C113" s="48"/>
      <c r="D113" s="48"/>
    </row>
    <row r="114" spans="1:4" ht="15.75" hidden="1" customHeight="1">
      <c r="A114" s="48"/>
      <c r="B114" s="48"/>
      <c r="C114" s="48"/>
      <c r="D114" s="48"/>
    </row>
    <row r="115" spans="1:4" ht="15.75" hidden="1" customHeight="1">
      <c r="A115" s="48"/>
      <c r="B115" s="48"/>
      <c r="C115" s="48"/>
      <c r="D115" s="48"/>
    </row>
    <row r="116" spans="1:4" ht="15.75" hidden="1" customHeight="1">
      <c r="A116" s="48"/>
      <c r="B116" s="48"/>
      <c r="C116" s="48"/>
      <c r="D116" s="48"/>
    </row>
    <row r="117" spans="1:4" ht="15.75" hidden="1" customHeight="1">
      <c r="A117" s="48"/>
      <c r="B117" s="48"/>
      <c r="C117" s="48"/>
      <c r="D117" s="48"/>
    </row>
    <row r="118" spans="1:4" ht="15.75" hidden="1" customHeight="1">
      <c r="A118" s="48"/>
      <c r="B118" s="48"/>
      <c r="C118" s="48"/>
      <c r="D118" s="48"/>
    </row>
    <row r="119" spans="1:4" ht="15.75" hidden="1" customHeight="1">
      <c r="A119" s="48"/>
      <c r="B119" s="48"/>
      <c r="C119" s="48"/>
      <c r="D119" s="48"/>
    </row>
    <row r="120" spans="1:4" ht="15.75" hidden="1" customHeight="1">
      <c r="A120" s="48"/>
      <c r="B120" s="48"/>
      <c r="C120" s="48"/>
      <c r="D120" s="48"/>
    </row>
    <row r="121" spans="1:4" ht="15.75" hidden="1" customHeight="1">
      <c r="A121" s="48"/>
      <c r="B121" s="48"/>
      <c r="C121" s="48"/>
      <c r="D121" s="48"/>
    </row>
    <row r="122" spans="1:4" ht="15.75" hidden="1" customHeight="1">
      <c r="A122" s="48"/>
      <c r="B122" s="48"/>
      <c r="C122" s="48"/>
      <c r="D122" s="48"/>
    </row>
    <row r="123" spans="1:4" ht="15.75" hidden="1" customHeight="1">
      <c r="A123" s="48"/>
      <c r="B123" s="48"/>
      <c r="C123" s="48"/>
      <c r="D123" s="48"/>
    </row>
    <row r="124" spans="1:4" ht="15.75" hidden="1" customHeight="1">
      <c r="A124" s="48"/>
      <c r="B124" s="48"/>
      <c r="C124" s="48"/>
      <c r="D124" s="48"/>
    </row>
    <row r="125" spans="1:4" ht="15.75" hidden="1" customHeight="1">
      <c r="A125" s="48"/>
      <c r="B125" s="48"/>
      <c r="C125" s="48"/>
      <c r="D125" s="48"/>
    </row>
    <row r="126" spans="1:4" ht="15.75" hidden="1" customHeight="1">
      <c r="A126" s="48"/>
      <c r="B126" s="48"/>
      <c r="C126" s="48"/>
      <c r="D126" s="48"/>
    </row>
    <row r="127" spans="1:4" ht="15.75" hidden="1" customHeight="1">
      <c r="A127" s="48"/>
      <c r="B127" s="48"/>
      <c r="C127" s="48"/>
      <c r="D127" s="48"/>
    </row>
    <row r="128" spans="1:4" ht="15.75" hidden="1" customHeight="1">
      <c r="A128" s="48"/>
      <c r="B128" s="48"/>
      <c r="C128" s="48"/>
      <c r="D128" s="48"/>
    </row>
    <row r="129" spans="1:4" ht="15.75" hidden="1" customHeight="1">
      <c r="A129" s="48"/>
      <c r="B129" s="48"/>
      <c r="C129" s="48"/>
      <c r="D129" s="48"/>
    </row>
    <row r="130" spans="1:4" ht="15.75" hidden="1" customHeight="1">
      <c r="A130" s="48"/>
      <c r="B130" s="48"/>
      <c r="C130" s="48"/>
      <c r="D130" s="48"/>
    </row>
    <row r="131" spans="1:4" ht="15.75" hidden="1" customHeight="1">
      <c r="A131" s="48"/>
      <c r="B131" s="48"/>
      <c r="C131" s="48"/>
      <c r="D131" s="48"/>
    </row>
    <row r="132" spans="1:4" ht="15.75" hidden="1" customHeight="1">
      <c r="A132" s="48"/>
      <c r="B132" s="48"/>
      <c r="C132" s="48"/>
      <c r="D132" s="48"/>
    </row>
    <row r="133" spans="1:4" ht="15.75" hidden="1" customHeight="1">
      <c r="A133" s="48"/>
      <c r="B133" s="48"/>
      <c r="C133" s="48"/>
      <c r="D133" s="48"/>
    </row>
    <row r="134" spans="1:4" ht="15.75" hidden="1" customHeight="1">
      <c r="A134" s="48"/>
      <c r="B134" s="48"/>
      <c r="C134" s="48"/>
      <c r="D134" s="48"/>
    </row>
    <row r="135" spans="1:4" ht="15.75" hidden="1" customHeight="1">
      <c r="A135" s="48"/>
      <c r="B135" s="48"/>
      <c r="C135" s="48"/>
      <c r="D135" s="48"/>
    </row>
    <row r="136" spans="1:4" ht="15.75" hidden="1" customHeight="1">
      <c r="A136" s="48"/>
      <c r="B136" s="48"/>
      <c r="C136" s="48"/>
      <c r="D136" s="48"/>
    </row>
    <row r="137" spans="1:4" ht="15.75" hidden="1" customHeight="1">
      <c r="A137" s="48"/>
      <c r="B137" s="48"/>
      <c r="C137" s="48"/>
      <c r="D137" s="48"/>
    </row>
    <row r="138" spans="1:4" ht="15.75" hidden="1" customHeight="1">
      <c r="A138" s="48"/>
      <c r="B138" s="48"/>
      <c r="C138" s="48"/>
      <c r="D138" s="48"/>
    </row>
    <row r="139" spans="1:4" ht="15.75" hidden="1" customHeight="1">
      <c r="A139" s="48"/>
      <c r="B139" s="48"/>
      <c r="C139" s="48"/>
      <c r="D139" s="48"/>
    </row>
    <row r="140" spans="1:4" ht="15.75" hidden="1" customHeight="1">
      <c r="A140" s="48"/>
      <c r="B140" s="48"/>
      <c r="C140" s="48"/>
      <c r="D140" s="48"/>
    </row>
    <row r="141" spans="1:4" ht="15.75" hidden="1" customHeight="1">
      <c r="A141" s="48"/>
      <c r="B141" s="48"/>
      <c r="C141" s="48"/>
      <c r="D141" s="48"/>
    </row>
    <row r="142" spans="1:4" ht="15.75" hidden="1" customHeight="1">
      <c r="A142" s="48"/>
      <c r="B142" s="48"/>
      <c r="C142" s="48"/>
      <c r="D142" s="48"/>
    </row>
    <row r="143" spans="1:4" ht="15.75" hidden="1" customHeight="1">
      <c r="A143" s="48"/>
      <c r="B143" s="48"/>
      <c r="C143" s="48"/>
      <c r="D143" s="48"/>
    </row>
    <row r="144" spans="1:4" ht="15.75" hidden="1" customHeight="1">
      <c r="A144" s="48"/>
      <c r="B144" s="48"/>
      <c r="C144" s="48"/>
      <c r="D144" s="48"/>
    </row>
    <row r="145" spans="1:4" ht="15.75" hidden="1" customHeight="1">
      <c r="A145" s="48"/>
      <c r="B145" s="48"/>
      <c r="C145" s="48"/>
      <c r="D145" s="48"/>
    </row>
    <row r="146" spans="1:4" ht="15.75" hidden="1" customHeight="1">
      <c r="A146" s="48"/>
      <c r="B146" s="48"/>
      <c r="C146" s="48"/>
      <c r="D146" s="48"/>
    </row>
    <row r="147" spans="1:4" ht="15.75" hidden="1" customHeight="1">
      <c r="A147" s="48"/>
      <c r="B147" s="48"/>
      <c r="C147" s="48"/>
      <c r="D147" s="48"/>
    </row>
    <row r="148" spans="1:4" ht="15.75" hidden="1" customHeight="1">
      <c r="A148" s="48"/>
      <c r="B148" s="48"/>
      <c r="C148" s="48"/>
      <c r="D148" s="48"/>
    </row>
    <row r="149" spans="1:4" ht="15.75" hidden="1" customHeight="1">
      <c r="A149" s="48"/>
      <c r="B149" s="48"/>
      <c r="C149" s="48"/>
      <c r="D149" s="48"/>
    </row>
    <row r="150" spans="1:4" ht="15.75" hidden="1" customHeight="1">
      <c r="A150" s="48"/>
      <c r="B150" s="48"/>
      <c r="C150" s="48"/>
      <c r="D150" s="48"/>
    </row>
    <row r="151" spans="1:4" ht="15.75" hidden="1" customHeight="1">
      <c r="A151" s="48"/>
      <c r="B151" s="48"/>
      <c r="C151" s="48"/>
      <c r="D151" s="48"/>
    </row>
    <row r="152" spans="1:4" ht="15.75" hidden="1" customHeight="1">
      <c r="A152" s="48"/>
      <c r="B152" s="48"/>
      <c r="C152" s="48"/>
      <c r="D152" s="48"/>
    </row>
    <row r="153" spans="1:4" ht="15.75" hidden="1" customHeight="1">
      <c r="A153" s="48"/>
      <c r="B153" s="48"/>
      <c r="C153" s="48"/>
      <c r="D153" s="48"/>
    </row>
    <row r="154" spans="1:4" ht="15.75" hidden="1" customHeight="1">
      <c r="A154" s="48"/>
      <c r="B154" s="48"/>
      <c r="C154" s="48"/>
      <c r="D154" s="48"/>
    </row>
    <row r="155" spans="1:4" ht="15.75" hidden="1" customHeight="1">
      <c r="A155" s="48"/>
      <c r="B155" s="48"/>
      <c r="C155" s="48"/>
      <c r="D155" s="48"/>
    </row>
    <row r="156" spans="1:4" ht="15.75" hidden="1" customHeight="1">
      <c r="A156" s="48"/>
      <c r="B156" s="48"/>
      <c r="C156" s="48"/>
      <c r="D156" s="48"/>
    </row>
    <row r="157" spans="1:4" ht="15.75" hidden="1" customHeight="1">
      <c r="A157" s="48"/>
      <c r="B157" s="48"/>
      <c r="C157" s="48"/>
      <c r="D157" s="48"/>
    </row>
    <row r="158" spans="1:4" ht="15.75" hidden="1" customHeight="1">
      <c r="A158" s="48"/>
      <c r="B158" s="48"/>
      <c r="C158" s="48"/>
      <c r="D158" s="48"/>
    </row>
    <row r="159" spans="1:4" ht="15.75" hidden="1" customHeight="1">
      <c r="A159" s="48"/>
      <c r="B159" s="48"/>
      <c r="C159" s="48"/>
      <c r="D159" s="48"/>
    </row>
    <row r="160" spans="1:4" ht="15.75" hidden="1" customHeight="1">
      <c r="A160" s="48"/>
      <c r="B160" s="48"/>
      <c r="C160" s="48"/>
      <c r="D160" s="48"/>
    </row>
    <row r="161" spans="1:4" ht="15.75" hidden="1" customHeight="1">
      <c r="A161" s="48"/>
      <c r="B161" s="48"/>
      <c r="C161" s="48"/>
      <c r="D161" s="48"/>
    </row>
    <row r="162" spans="1:4" ht="15.75" hidden="1" customHeight="1">
      <c r="A162" s="48"/>
      <c r="B162" s="48"/>
      <c r="C162" s="48"/>
      <c r="D162" s="48"/>
    </row>
    <row r="163" spans="1:4" ht="15.75" hidden="1" customHeight="1">
      <c r="A163" s="48"/>
      <c r="B163" s="48"/>
      <c r="C163" s="48"/>
      <c r="D163" s="48"/>
    </row>
    <row r="164" spans="1:4" ht="15.75" hidden="1" customHeight="1">
      <c r="A164" s="48"/>
      <c r="B164" s="48"/>
      <c r="C164" s="48"/>
      <c r="D164" s="48"/>
    </row>
    <row r="165" spans="1:4" ht="15.75" hidden="1" customHeight="1">
      <c r="A165" s="48"/>
      <c r="B165" s="48"/>
      <c r="C165" s="48"/>
      <c r="D165" s="48"/>
    </row>
    <row r="166" spans="1:4" ht="15.75" hidden="1" customHeight="1">
      <c r="A166" s="48"/>
      <c r="B166" s="48"/>
      <c r="C166" s="48"/>
      <c r="D166" s="48"/>
    </row>
    <row r="167" spans="1:4" ht="15.75" hidden="1" customHeight="1">
      <c r="A167" s="48"/>
      <c r="B167" s="48"/>
      <c r="C167" s="48"/>
      <c r="D167" s="48"/>
    </row>
    <row r="168" spans="1:4" ht="15.75" hidden="1" customHeight="1">
      <c r="A168" s="48"/>
      <c r="B168" s="48"/>
      <c r="C168" s="48"/>
      <c r="D168" s="48"/>
    </row>
    <row r="169" spans="1:4" ht="15.75" hidden="1" customHeight="1">
      <c r="A169" s="48"/>
      <c r="B169" s="48"/>
      <c r="C169" s="48"/>
      <c r="D169" s="48"/>
    </row>
    <row r="170" spans="1:4" ht="15.75" hidden="1" customHeight="1">
      <c r="A170" s="48"/>
      <c r="B170" s="48"/>
      <c r="C170" s="48"/>
      <c r="D170" s="48"/>
    </row>
    <row r="171" spans="1:4" ht="15.75" hidden="1" customHeight="1">
      <c r="A171" s="48"/>
      <c r="B171" s="48"/>
      <c r="C171" s="48"/>
      <c r="D171" s="48"/>
    </row>
    <row r="172" spans="1:4" ht="15.75" hidden="1" customHeight="1">
      <c r="A172" s="48"/>
      <c r="B172" s="48"/>
      <c r="C172" s="48"/>
      <c r="D172" s="48"/>
    </row>
    <row r="173" spans="1:4" ht="15.75" hidden="1" customHeight="1">
      <c r="A173" s="48"/>
      <c r="B173" s="48"/>
      <c r="C173" s="48"/>
      <c r="D173" s="48"/>
    </row>
    <row r="174" spans="1:4" ht="15.75" hidden="1" customHeight="1">
      <c r="A174" s="48"/>
      <c r="B174" s="48"/>
      <c r="C174" s="48"/>
      <c r="D174" s="48"/>
    </row>
    <row r="175" spans="1:4" ht="15.75" hidden="1" customHeight="1">
      <c r="A175" s="48"/>
      <c r="B175" s="48"/>
      <c r="C175" s="48"/>
      <c r="D175" s="48"/>
    </row>
    <row r="176" spans="1:4" ht="15.75" hidden="1" customHeight="1">
      <c r="A176" s="48"/>
      <c r="B176" s="48"/>
      <c r="C176" s="48"/>
      <c r="D176" s="48"/>
    </row>
    <row r="177" spans="1:4" ht="15.75" hidden="1" customHeight="1">
      <c r="A177" s="48"/>
      <c r="B177" s="48"/>
      <c r="C177" s="48"/>
      <c r="D177" s="48"/>
    </row>
    <row r="178" spans="1:4" ht="15.75" hidden="1" customHeight="1">
      <c r="A178" s="48"/>
      <c r="B178" s="48"/>
      <c r="C178" s="48"/>
      <c r="D178" s="48"/>
    </row>
    <row r="179" spans="1:4" ht="15.75" hidden="1" customHeight="1">
      <c r="A179" s="48"/>
      <c r="B179" s="48"/>
      <c r="C179" s="48"/>
      <c r="D179" s="48"/>
    </row>
    <row r="180" spans="1:4" ht="15.75" hidden="1" customHeight="1">
      <c r="A180" s="48"/>
      <c r="B180" s="48"/>
      <c r="C180" s="48"/>
      <c r="D180" s="48"/>
    </row>
    <row r="181" spans="1:4" ht="15.75" hidden="1" customHeight="1">
      <c r="A181" s="48"/>
      <c r="B181" s="48"/>
      <c r="C181" s="48"/>
      <c r="D181" s="48"/>
    </row>
    <row r="182" spans="1:4" ht="15.75" hidden="1" customHeight="1">
      <c r="A182" s="48"/>
      <c r="B182" s="48"/>
      <c r="C182" s="48"/>
      <c r="D182" s="48"/>
    </row>
    <row r="183" spans="1:4" ht="15.75" hidden="1" customHeight="1">
      <c r="A183" s="48"/>
      <c r="B183" s="48"/>
      <c r="C183" s="48"/>
      <c r="D183" s="48"/>
    </row>
    <row r="184" spans="1:4" ht="15.75" hidden="1" customHeight="1">
      <c r="A184" s="48"/>
      <c r="B184" s="48"/>
      <c r="C184" s="48"/>
      <c r="D184" s="48"/>
    </row>
    <row r="185" spans="1:4" ht="15.75" hidden="1" customHeight="1">
      <c r="A185" s="48"/>
      <c r="B185" s="48"/>
      <c r="C185" s="48"/>
      <c r="D185" s="48"/>
    </row>
    <row r="186" spans="1:4" ht="15.75" hidden="1" customHeight="1">
      <c r="A186" s="48"/>
      <c r="B186" s="48"/>
      <c r="C186" s="48"/>
      <c r="D186" s="48"/>
    </row>
    <row r="187" spans="1:4" ht="15.75" hidden="1" customHeight="1">
      <c r="A187" s="48"/>
      <c r="B187" s="48"/>
      <c r="C187" s="48"/>
      <c r="D187" s="48"/>
    </row>
    <row r="188" spans="1:4" ht="15.75" hidden="1" customHeight="1">
      <c r="A188" s="48"/>
      <c r="B188" s="48"/>
      <c r="C188" s="48"/>
      <c r="D188" s="48"/>
    </row>
    <row r="189" spans="1:4" ht="15.75" hidden="1" customHeight="1">
      <c r="A189" s="48"/>
      <c r="B189" s="48"/>
      <c r="C189" s="48"/>
      <c r="D189" s="48"/>
    </row>
    <row r="190" spans="1:4" ht="15.75" hidden="1" customHeight="1">
      <c r="A190" s="48"/>
      <c r="B190" s="48"/>
      <c r="C190" s="48"/>
      <c r="D190" s="48"/>
    </row>
    <row r="191" spans="1:4" ht="15.75" hidden="1" customHeight="1">
      <c r="A191" s="48"/>
      <c r="B191" s="48"/>
      <c r="C191" s="48"/>
      <c r="D191" s="48"/>
    </row>
    <row r="192" spans="1:4" ht="15.75" hidden="1" customHeight="1">
      <c r="A192" s="48"/>
      <c r="B192" s="48"/>
      <c r="C192" s="48"/>
      <c r="D192" s="48"/>
    </row>
    <row r="193" spans="1:4" ht="15.75" hidden="1" customHeight="1">
      <c r="A193" s="48"/>
      <c r="B193" s="48"/>
      <c r="C193" s="48"/>
      <c r="D193" s="48"/>
    </row>
    <row r="194" spans="1:4" ht="15.75" hidden="1" customHeight="1">
      <c r="A194" s="48"/>
      <c r="B194" s="48"/>
      <c r="C194" s="48"/>
      <c r="D194" s="48"/>
    </row>
    <row r="195" spans="1:4" ht="15.75" hidden="1" customHeight="1">
      <c r="A195" s="48"/>
      <c r="B195" s="48"/>
      <c r="C195" s="48"/>
      <c r="D195" s="48"/>
    </row>
    <row r="196" spans="1:4" ht="15.75" hidden="1" customHeight="1">
      <c r="A196" s="48"/>
      <c r="B196" s="48"/>
      <c r="C196" s="48"/>
      <c r="D196" s="48"/>
    </row>
    <row r="197" spans="1:4" ht="15.75" hidden="1" customHeight="1">
      <c r="A197" s="48"/>
      <c r="B197" s="48"/>
      <c r="C197" s="48"/>
      <c r="D197" s="48"/>
    </row>
    <row r="198" spans="1:4" ht="15.75" hidden="1" customHeight="1">
      <c r="A198" s="48"/>
      <c r="B198" s="48"/>
      <c r="C198" s="48"/>
      <c r="D198" s="48"/>
    </row>
    <row r="199" spans="1:4" ht="15.75" hidden="1" customHeight="1">
      <c r="A199" s="48"/>
      <c r="B199" s="48"/>
      <c r="C199" s="48"/>
      <c r="D199" s="48"/>
    </row>
    <row r="200" spans="1:4" ht="15.75" hidden="1" customHeight="1">
      <c r="A200" s="48"/>
      <c r="B200" s="48"/>
      <c r="C200" s="48"/>
      <c r="D200" s="48"/>
    </row>
    <row r="201" spans="1:4" ht="15.75" hidden="1" customHeight="1">
      <c r="A201" s="48"/>
      <c r="B201" s="48"/>
      <c r="C201" s="48"/>
      <c r="D201" s="48"/>
    </row>
    <row r="202" spans="1:4" ht="15.75" hidden="1" customHeight="1">
      <c r="A202" s="48"/>
      <c r="B202" s="48"/>
      <c r="C202" s="48"/>
      <c r="D202" s="48"/>
    </row>
    <row r="203" spans="1:4" ht="15.75" hidden="1" customHeight="1">
      <c r="A203" s="48"/>
      <c r="B203" s="48"/>
      <c r="C203" s="48"/>
      <c r="D203" s="48"/>
    </row>
    <row r="204" spans="1:4" ht="15.75" hidden="1" customHeight="1">
      <c r="A204" s="48"/>
      <c r="B204" s="48"/>
      <c r="C204" s="48"/>
      <c r="D204" s="48"/>
    </row>
    <row r="205" spans="1:4" ht="15.75" hidden="1" customHeight="1">
      <c r="A205" s="48"/>
      <c r="B205" s="48"/>
      <c r="C205" s="48"/>
      <c r="D205" s="48"/>
    </row>
    <row r="206" spans="1:4" ht="15.75" hidden="1" customHeight="1">
      <c r="A206" s="48"/>
      <c r="B206" s="48"/>
      <c r="C206" s="48"/>
      <c r="D206" s="48"/>
    </row>
    <row r="207" spans="1:4" ht="15.75" hidden="1" customHeight="1">
      <c r="A207" s="48"/>
      <c r="B207" s="48"/>
      <c r="C207" s="48"/>
      <c r="D207" s="48"/>
    </row>
    <row r="208" spans="1:4" ht="15.75" hidden="1" customHeight="1">
      <c r="A208" s="48"/>
      <c r="B208" s="48"/>
      <c r="C208" s="48"/>
      <c r="D208" s="48"/>
    </row>
    <row r="209" spans="1:4" ht="15.75" hidden="1" customHeight="1">
      <c r="A209" s="48"/>
      <c r="B209" s="48"/>
      <c r="C209" s="48"/>
      <c r="D209" s="48"/>
    </row>
    <row r="210" spans="1:4" ht="15.75" hidden="1" customHeight="1">
      <c r="A210" s="48"/>
      <c r="B210" s="48"/>
      <c r="C210" s="48"/>
      <c r="D210" s="48"/>
    </row>
    <row r="211" spans="1:4" ht="15.75" hidden="1" customHeight="1">
      <c r="A211" s="48"/>
      <c r="B211" s="48"/>
      <c r="C211" s="48"/>
      <c r="D211" s="48"/>
    </row>
    <row r="212" spans="1:4" ht="15.75" hidden="1" customHeight="1">
      <c r="A212" s="48"/>
      <c r="B212" s="48"/>
      <c r="C212" s="48"/>
      <c r="D212" s="48"/>
    </row>
    <row r="213" spans="1:4" ht="15.75" hidden="1" customHeight="1">
      <c r="A213" s="48"/>
      <c r="B213" s="48"/>
      <c r="C213" s="48"/>
      <c r="D213" s="48"/>
    </row>
    <row r="214" spans="1:4" ht="15.75" hidden="1" customHeight="1">
      <c r="A214" s="48"/>
      <c r="B214" s="48"/>
      <c r="C214" s="48"/>
      <c r="D214" s="48"/>
    </row>
    <row r="215" spans="1:4" ht="15.75" hidden="1" customHeight="1">
      <c r="A215" s="48"/>
      <c r="B215" s="48"/>
      <c r="C215" s="48"/>
      <c r="D215" s="48"/>
    </row>
    <row r="216" spans="1:4" ht="15.75" hidden="1" customHeight="1">
      <c r="A216" s="48"/>
      <c r="B216" s="48"/>
      <c r="C216" s="48"/>
      <c r="D216" s="48"/>
    </row>
    <row r="217" spans="1:4" ht="15.75" hidden="1" customHeight="1">
      <c r="A217" s="48"/>
      <c r="B217" s="48"/>
      <c r="C217" s="48"/>
      <c r="D217" s="48"/>
    </row>
    <row r="218" spans="1:4" ht="15.75" hidden="1" customHeight="1">
      <c r="A218" s="48"/>
      <c r="B218" s="48"/>
      <c r="C218" s="48"/>
      <c r="D218" s="48"/>
    </row>
    <row r="219" spans="1:4" ht="15.75" hidden="1" customHeight="1">
      <c r="A219" s="48"/>
      <c r="B219" s="48"/>
      <c r="C219" s="48"/>
      <c r="D219" s="48"/>
    </row>
    <row r="220" spans="1:4" ht="15.75" hidden="1" customHeight="1">
      <c r="A220" s="48"/>
      <c r="B220" s="48"/>
      <c r="C220" s="48"/>
      <c r="D220" s="48"/>
    </row>
    <row r="221" spans="1:4" ht="15.75" hidden="1" customHeight="1">
      <c r="A221" s="48"/>
      <c r="B221" s="48"/>
      <c r="C221" s="48"/>
      <c r="D221" s="48"/>
    </row>
    <row r="222" spans="1:4" ht="15.75" hidden="1" customHeight="1">
      <c r="A222" s="48"/>
      <c r="B222" s="48"/>
      <c r="C222" s="48"/>
      <c r="D222" s="48"/>
    </row>
    <row r="223" spans="1:4" ht="15.75" hidden="1" customHeight="1">
      <c r="A223" s="48"/>
      <c r="B223" s="48"/>
      <c r="C223" s="48"/>
      <c r="D223" s="48"/>
    </row>
    <row r="224" spans="1:4" ht="15.75" hidden="1" customHeight="1">
      <c r="A224" s="48"/>
      <c r="B224" s="48"/>
      <c r="C224" s="48"/>
      <c r="D224" s="48"/>
    </row>
    <row r="225" spans="1:4" ht="15.75" hidden="1" customHeight="1">
      <c r="A225" s="48"/>
      <c r="B225" s="48"/>
      <c r="C225" s="48"/>
      <c r="D225" s="48"/>
    </row>
    <row r="226" spans="1:4" ht="15.75" hidden="1" customHeight="1">
      <c r="A226" s="48"/>
      <c r="B226" s="48"/>
      <c r="C226" s="48"/>
      <c r="D226" s="48"/>
    </row>
    <row r="227" spans="1:4" ht="15.75" hidden="1" customHeight="1">
      <c r="A227" s="48"/>
      <c r="B227" s="48"/>
      <c r="C227" s="48"/>
      <c r="D227" s="48"/>
    </row>
    <row r="228" spans="1:4" ht="15.75" hidden="1" customHeight="1">
      <c r="A228" s="48"/>
      <c r="B228" s="48"/>
      <c r="C228" s="48"/>
      <c r="D228" s="48"/>
    </row>
    <row r="229" spans="1:4" ht="15.75" hidden="1" customHeight="1">
      <c r="A229" s="48"/>
      <c r="B229" s="48"/>
      <c r="C229" s="48"/>
      <c r="D229" s="48"/>
    </row>
    <row r="230" spans="1:4" ht="15.75" hidden="1" customHeight="1">
      <c r="A230" s="48"/>
      <c r="B230" s="48"/>
      <c r="C230" s="48"/>
      <c r="D230" s="48"/>
    </row>
    <row r="231" spans="1:4" ht="15.75" hidden="1" customHeight="1">
      <c r="A231" s="48"/>
      <c r="B231" s="48"/>
      <c r="C231" s="48"/>
      <c r="D231" s="48"/>
    </row>
    <row r="232" spans="1:4" ht="15.75" hidden="1" customHeight="1">
      <c r="A232" s="48"/>
      <c r="B232" s="48"/>
      <c r="C232" s="48"/>
      <c r="D232" s="48"/>
    </row>
    <row r="233" spans="1:4" ht="15.75" hidden="1" customHeight="1">
      <c r="A233" s="48"/>
      <c r="B233" s="48"/>
      <c r="C233" s="48"/>
      <c r="D233" s="48"/>
    </row>
    <row r="234" spans="1:4" ht="15.75" hidden="1" customHeight="1">
      <c r="A234" s="48"/>
      <c r="B234" s="48"/>
      <c r="C234" s="48"/>
      <c r="D234" s="48"/>
    </row>
    <row r="235" spans="1:4" ht="15.75" hidden="1" customHeight="1">
      <c r="A235" s="48"/>
      <c r="B235" s="48"/>
      <c r="C235" s="48"/>
      <c r="D235" s="48"/>
    </row>
    <row r="236" spans="1:4" ht="15.75" hidden="1" customHeight="1">
      <c r="A236" s="48"/>
      <c r="B236" s="48"/>
      <c r="C236" s="48"/>
      <c r="D236" s="48"/>
    </row>
    <row r="237" spans="1:4" ht="15.75" hidden="1" customHeight="1">
      <c r="A237" s="48"/>
      <c r="B237" s="48"/>
      <c r="C237" s="48"/>
      <c r="D237" s="48"/>
    </row>
    <row r="238" spans="1:4" ht="15.75" hidden="1" customHeight="1">
      <c r="A238" s="48"/>
      <c r="B238" s="48"/>
      <c r="C238" s="48"/>
      <c r="D238" s="48"/>
    </row>
    <row r="239" spans="1:4" ht="15.75" hidden="1" customHeight="1">
      <c r="A239" s="48"/>
      <c r="B239" s="48"/>
      <c r="C239" s="48"/>
      <c r="D239" s="48"/>
    </row>
    <row r="240" spans="1:4" ht="15.75" hidden="1" customHeight="1">
      <c r="A240" s="48"/>
      <c r="B240" s="48"/>
      <c r="C240" s="48"/>
      <c r="D240" s="48"/>
    </row>
    <row r="241" spans="1:4" ht="15.75" hidden="1" customHeight="1">
      <c r="A241" s="48"/>
      <c r="B241" s="48"/>
      <c r="C241" s="48"/>
      <c r="D241" s="48"/>
    </row>
    <row r="242" spans="1:4" ht="15.75" hidden="1" customHeight="1">
      <c r="A242" s="48"/>
      <c r="B242" s="48"/>
      <c r="C242" s="48"/>
      <c r="D242" s="48"/>
    </row>
    <row r="243" spans="1:4" ht="15.75" hidden="1" customHeight="1">
      <c r="A243" s="48"/>
      <c r="B243" s="48"/>
      <c r="C243" s="48"/>
      <c r="D243" s="48"/>
    </row>
    <row r="244" spans="1:4" ht="15.75" hidden="1" customHeight="1">
      <c r="A244" s="48"/>
      <c r="B244" s="48"/>
      <c r="C244" s="48"/>
      <c r="D244" s="48"/>
    </row>
    <row r="245" spans="1:4" ht="15.75" hidden="1" customHeight="1">
      <c r="A245" s="48"/>
      <c r="B245" s="48"/>
      <c r="C245" s="48"/>
      <c r="D245" s="48"/>
    </row>
    <row r="246" spans="1:4" ht="15.75" hidden="1" customHeight="1">
      <c r="A246" s="48"/>
      <c r="B246" s="48"/>
      <c r="C246" s="48"/>
      <c r="D246" s="48"/>
    </row>
    <row r="247" spans="1:4" ht="15.75" hidden="1" customHeight="1">
      <c r="A247" s="48"/>
      <c r="B247" s="48"/>
      <c r="C247" s="48"/>
      <c r="D247" s="48"/>
    </row>
    <row r="248" spans="1:4" ht="15.75" hidden="1" customHeight="1">
      <c r="A248" s="48"/>
      <c r="B248" s="48"/>
      <c r="C248" s="48"/>
      <c r="D248" s="48"/>
    </row>
    <row r="249" spans="1:4" ht="15.75" hidden="1" customHeight="1">
      <c r="A249" s="48"/>
      <c r="B249" s="48"/>
      <c r="C249" s="48"/>
      <c r="D249" s="48"/>
    </row>
    <row r="250" spans="1:4" ht="15.75" hidden="1" customHeight="1">
      <c r="A250" s="48"/>
      <c r="B250" s="48"/>
      <c r="C250" s="48"/>
      <c r="D250" s="48"/>
    </row>
    <row r="251" spans="1:4" ht="15.75" hidden="1" customHeight="1">
      <c r="A251" s="48"/>
      <c r="B251" s="48"/>
      <c r="C251" s="48"/>
      <c r="D251" s="48"/>
    </row>
    <row r="252" spans="1:4" ht="15.75" hidden="1" customHeight="1">
      <c r="A252" s="48"/>
      <c r="B252" s="48"/>
      <c r="C252" s="48"/>
      <c r="D252" s="48"/>
    </row>
    <row r="253" spans="1:4" ht="15.75" hidden="1" customHeight="1">
      <c r="A253" s="48"/>
      <c r="B253" s="48"/>
      <c r="C253" s="48"/>
      <c r="D253" s="48"/>
    </row>
    <row r="254" spans="1:4" ht="15.75" hidden="1" customHeight="1">
      <c r="A254" s="48"/>
      <c r="B254" s="48"/>
      <c r="C254" s="48"/>
      <c r="D254" s="48"/>
    </row>
    <row r="255" spans="1:4" ht="15.75" hidden="1" customHeight="1">
      <c r="A255" s="48"/>
      <c r="B255" s="48"/>
      <c r="C255" s="48"/>
      <c r="D255" s="48"/>
    </row>
    <row r="256" spans="1:4" ht="15.75" hidden="1" customHeight="1">
      <c r="A256" s="48"/>
      <c r="B256" s="48"/>
      <c r="C256" s="48"/>
      <c r="D256" s="48"/>
    </row>
    <row r="257" spans="1:4" ht="15.75" hidden="1" customHeight="1">
      <c r="A257" s="48"/>
      <c r="B257" s="48"/>
      <c r="C257" s="48"/>
      <c r="D257" s="48"/>
    </row>
    <row r="258" spans="1:4" ht="15.75" hidden="1" customHeight="1">
      <c r="A258" s="48"/>
      <c r="B258" s="48"/>
      <c r="C258" s="48"/>
      <c r="D258" s="48"/>
    </row>
    <row r="259" spans="1:4" ht="15.75" hidden="1" customHeight="1">
      <c r="A259" s="48"/>
      <c r="B259" s="48"/>
      <c r="C259" s="48"/>
      <c r="D259" s="48"/>
    </row>
    <row r="260" spans="1:4" ht="15.75" hidden="1" customHeight="1">
      <c r="A260" s="48"/>
      <c r="B260" s="48"/>
      <c r="C260" s="48"/>
      <c r="D260" s="48"/>
    </row>
    <row r="261" spans="1:4" ht="15.75" hidden="1" customHeight="1">
      <c r="A261" s="48"/>
      <c r="B261" s="48"/>
      <c r="C261" s="48"/>
      <c r="D261" s="48"/>
    </row>
    <row r="262" spans="1:4" ht="15.75" hidden="1" customHeight="1">
      <c r="A262" s="48"/>
      <c r="B262" s="48"/>
      <c r="C262" s="48"/>
      <c r="D262" s="48"/>
    </row>
    <row r="263" spans="1:4" ht="15.75" hidden="1" customHeight="1">
      <c r="A263" s="48"/>
      <c r="B263" s="48"/>
      <c r="C263" s="48"/>
      <c r="D263" s="48"/>
    </row>
    <row r="264" spans="1:4" ht="15.75" hidden="1" customHeight="1">
      <c r="A264" s="48"/>
      <c r="B264" s="48"/>
      <c r="C264" s="48"/>
      <c r="D264" s="48"/>
    </row>
    <row r="265" spans="1:4" ht="15.75" hidden="1" customHeight="1">
      <c r="A265" s="48"/>
      <c r="B265" s="48"/>
      <c r="C265" s="48"/>
      <c r="D265" s="48"/>
    </row>
    <row r="266" spans="1:4" ht="15.75" hidden="1" customHeight="1">
      <c r="A266" s="48"/>
      <c r="B266" s="48"/>
      <c r="C266" s="48"/>
      <c r="D266" s="48"/>
    </row>
    <row r="267" spans="1:4" ht="15.75" hidden="1" customHeight="1">
      <c r="A267" s="48"/>
      <c r="B267" s="48"/>
      <c r="C267" s="48"/>
      <c r="D267" s="48"/>
    </row>
    <row r="268" spans="1:4" ht="15.75" hidden="1" customHeight="1">
      <c r="A268" s="48"/>
      <c r="B268" s="48"/>
      <c r="C268" s="48"/>
      <c r="D268" s="48"/>
    </row>
    <row r="269" spans="1:4" ht="15.75" hidden="1" customHeight="1">
      <c r="A269" s="48"/>
      <c r="B269" s="48"/>
      <c r="C269" s="48"/>
      <c r="D269" s="48"/>
    </row>
    <row r="270" spans="1:4" ht="15.75" hidden="1" customHeight="1">
      <c r="A270" s="48"/>
      <c r="B270" s="48"/>
      <c r="C270" s="48"/>
      <c r="D270" s="48"/>
    </row>
    <row r="271" spans="1:4" ht="15.75" hidden="1" customHeight="1">
      <c r="A271" s="48"/>
      <c r="B271" s="48"/>
      <c r="C271" s="48"/>
      <c r="D271" s="48"/>
    </row>
    <row r="272" spans="1:4" ht="15.75" hidden="1" customHeight="1">
      <c r="A272" s="48"/>
      <c r="B272" s="48"/>
      <c r="C272" s="48"/>
      <c r="D272" s="48"/>
    </row>
    <row r="273" spans="1:4" ht="15.75" hidden="1" customHeight="1">
      <c r="A273" s="48"/>
      <c r="B273" s="48"/>
      <c r="C273" s="48"/>
      <c r="D273" s="48"/>
    </row>
    <row r="274" spans="1:4" ht="15.75" hidden="1" customHeight="1">
      <c r="A274" s="48"/>
      <c r="B274" s="48"/>
      <c r="C274" s="48"/>
      <c r="D274" s="48"/>
    </row>
    <row r="275" spans="1:4" ht="15.75" hidden="1" customHeight="1">
      <c r="A275" s="48"/>
      <c r="B275" s="48"/>
      <c r="C275" s="48"/>
      <c r="D275" s="48"/>
    </row>
    <row r="276" spans="1:4" ht="15.75" hidden="1" customHeight="1">
      <c r="A276" s="48"/>
      <c r="B276" s="48"/>
      <c r="C276" s="48"/>
      <c r="D276" s="48"/>
    </row>
    <row r="277" spans="1:4" ht="15.75" hidden="1" customHeight="1">
      <c r="A277" s="48"/>
      <c r="B277" s="48"/>
      <c r="C277" s="48"/>
      <c r="D277" s="48"/>
    </row>
    <row r="278" spans="1:4" ht="15.75" hidden="1" customHeight="1">
      <c r="A278" s="48"/>
      <c r="B278" s="48"/>
      <c r="C278" s="48"/>
      <c r="D278" s="48"/>
    </row>
    <row r="279" spans="1:4" ht="15.75" hidden="1" customHeight="1">
      <c r="A279" s="48"/>
      <c r="B279" s="48"/>
      <c r="C279" s="48"/>
      <c r="D279" s="48"/>
    </row>
    <row r="280" spans="1:4" ht="15.75" hidden="1" customHeight="1">
      <c r="A280" s="48"/>
      <c r="B280" s="48"/>
      <c r="C280" s="48"/>
      <c r="D280" s="48"/>
    </row>
    <row r="281" spans="1:4" ht="15.75" hidden="1" customHeight="1">
      <c r="A281" s="48"/>
      <c r="B281" s="48"/>
      <c r="C281" s="48"/>
      <c r="D281" s="48"/>
    </row>
    <row r="282" spans="1:4" ht="15.75" hidden="1" customHeight="1">
      <c r="A282" s="48"/>
      <c r="B282" s="48"/>
      <c r="C282" s="48"/>
      <c r="D282" s="48"/>
    </row>
    <row r="283" spans="1:4" ht="15.75" hidden="1" customHeight="1">
      <c r="A283" s="48"/>
      <c r="B283" s="48"/>
      <c r="C283" s="48"/>
      <c r="D283" s="48"/>
    </row>
    <row r="284" spans="1:4" ht="15.75" hidden="1" customHeight="1">
      <c r="A284" s="48"/>
      <c r="B284" s="48"/>
      <c r="C284" s="48"/>
      <c r="D284" s="48"/>
    </row>
    <row r="285" spans="1:4" ht="15.75" hidden="1" customHeight="1">
      <c r="A285" s="48"/>
      <c r="B285" s="48"/>
      <c r="C285" s="48"/>
      <c r="D285" s="48"/>
    </row>
    <row r="286" spans="1:4" ht="15.75" hidden="1" customHeight="1">
      <c r="A286" s="48"/>
      <c r="B286" s="48"/>
      <c r="C286" s="48"/>
      <c r="D286" s="48"/>
    </row>
    <row r="287" spans="1:4" ht="15.75" hidden="1" customHeight="1">
      <c r="A287" s="48"/>
      <c r="B287" s="48"/>
      <c r="C287" s="48"/>
      <c r="D287" s="48"/>
    </row>
    <row r="288" spans="1:4" ht="15.75" hidden="1" customHeight="1">
      <c r="A288" s="48"/>
      <c r="B288" s="48"/>
      <c r="C288" s="48"/>
      <c r="D288" s="48"/>
    </row>
    <row r="289" spans="1:4" ht="15.75" hidden="1" customHeight="1">
      <c r="A289" s="48"/>
      <c r="B289" s="48"/>
      <c r="C289" s="48"/>
      <c r="D289" s="48"/>
    </row>
    <row r="290" spans="1:4" ht="15.75" hidden="1" customHeight="1">
      <c r="A290" s="48"/>
      <c r="B290" s="48"/>
      <c r="C290" s="48"/>
      <c r="D290" s="48"/>
    </row>
    <row r="291" spans="1:4" ht="15.75" hidden="1" customHeight="1">
      <c r="A291" s="48"/>
      <c r="B291" s="48"/>
      <c r="C291" s="48"/>
      <c r="D291" s="48"/>
    </row>
    <row r="292" spans="1:4" ht="15.75" hidden="1" customHeight="1">
      <c r="A292" s="48"/>
      <c r="B292" s="48"/>
      <c r="C292" s="48"/>
      <c r="D292" s="48"/>
    </row>
    <row r="293" spans="1:4" ht="15.75" hidden="1" customHeight="1">
      <c r="A293" s="48"/>
      <c r="B293" s="48"/>
      <c r="C293" s="48"/>
      <c r="D293" s="48"/>
    </row>
    <row r="294" spans="1:4" ht="15.75" hidden="1" customHeight="1">
      <c r="A294" s="48"/>
      <c r="B294" s="48"/>
      <c r="C294" s="48"/>
      <c r="D294" s="48"/>
    </row>
    <row r="295" spans="1:4" ht="15.75" hidden="1" customHeight="1">
      <c r="A295" s="48"/>
      <c r="B295" s="48"/>
      <c r="C295" s="48"/>
      <c r="D295" s="48"/>
    </row>
    <row r="296" spans="1:4" ht="15.75" hidden="1" customHeight="1">
      <c r="A296" s="48"/>
      <c r="B296" s="48"/>
      <c r="C296" s="48"/>
      <c r="D296" s="48"/>
    </row>
    <row r="297" spans="1:4" ht="15.75" hidden="1" customHeight="1">
      <c r="A297" s="48"/>
      <c r="B297" s="48"/>
      <c r="C297" s="48"/>
      <c r="D297" s="48"/>
    </row>
    <row r="298" spans="1:4" ht="15.75" hidden="1" customHeight="1">
      <c r="A298" s="48"/>
      <c r="B298" s="48"/>
      <c r="C298" s="48"/>
      <c r="D298" s="48"/>
    </row>
    <row r="299" spans="1:4" ht="15.75" hidden="1" customHeight="1">
      <c r="A299" s="48"/>
      <c r="B299" s="48"/>
      <c r="C299" s="48"/>
      <c r="D299" s="48"/>
    </row>
    <row r="300" spans="1:4" ht="15.75" hidden="1" customHeight="1">
      <c r="A300" s="48"/>
      <c r="B300" s="48"/>
      <c r="C300" s="48"/>
      <c r="D300" s="48"/>
    </row>
    <row r="301" spans="1:4" ht="15.75" hidden="1" customHeight="1">
      <c r="A301" s="48"/>
      <c r="B301" s="48"/>
      <c r="C301" s="48"/>
      <c r="D301" s="48"/>
    </row>
    <row r="302" spans="1:4" ht="15.75" hidden="1" customHeight="1">
      <c r="A302" s="48"/>
      <c r="B302" s="48"/>
      <c r="C302" s="48"/>
      <c r="D302" s="48"/>
    </row>
    <row r="303" spans="1:4" ht="15.75" hidden="1" customHeight="1">
      <c r="A303" s="48"/>
      <c r="B303" s="48"/>
      <c r="C303" s="48"/>
      <c r="D303" s="48"/>
    </row>
    <row r="304" spans="1:4" ht="15.75" hidden="1" customHeight="1">
      <c r="A304" s="48"/>
      <c r="B304" s="48"/>
      <c r="C304" s="48"/>
      <c r="D304" s="48"/>
    </row>
    <row r="305" spans="1:4" ht="15.75" hidden="1" customHeight="1">
      <c r="A305" s="48"/>
      <c r="B305" s="48"/>
      <c r="C305" s="48"/>
      <c r="D305" s="48"/>
    </row>
    <row r="306" spans="1:4" ht="15.75" hidden="1" customHeight="1">
      <c r="A306" s="48"/>
      <c r="B306" s="48"/>
      <c r="C306" s="48"/>
      <c r="D306" s="48"/>
    </row>
    <row r="307" spans="1:4" ht="15.75" hidden="1" customHeight="1">
      <c r="A307" s="48"/>
      <c r="B307" s="48"/>
      <c r="C307" s="48"/>
      <c r="D307" s="48"/>
    </row>
    <row r="308" spans="1:4" ht="15.75" hidden="1" customHeight="1">
      <c r="A308" s="48"/>
      <c r="B308" s="48"/>
      <c r="C308" s="48"/>
      <c r="D308" s="48"/>
    </row>
    <row r="309" spans="1:4" ht="15.75" hidden="1" customHeight="1">
      <c r="A309" s="48"/>
      <c r="B309" s="48"/>
      <c r="C309" s="48"/>
      <c r="D309" s="48"/>
    </row>
    <row r="310" spans="1:4" ht="15.75" hidden="1" customHeight="1">
      <c r="A310" s="48"/>
      <c r="B310" s="48"/>
      <c r="C310" s="48"/>
      <c r="D310" s="48"/>
    </row>
    <row r="311" spans="1:4" ht="15.75" hidden="1" customHeight="1">
      <c r="A311" s="48"/>
      <c r="B311" s="48"/>
      <c r="C311" s="48"/>
      <c r="D311" s="48"/>
    </row>
    <row r="312" spans="1:4" ht="15.75" hidden="1" customHeight="1">
      <c r="A312" s="48"/>
      <c r="B312" s="48"/>
      <c r="C312" s="48"/>
      <c r="D312" s="48"/>
    </row>
    <row r="313" spans="1:4" ht="15.75" hidden="1" customHeight="1">
      <c r="A313" s="48"/>
      <c r="B313" s="48"/>
      <c r="C313" s="48"/>
      <c r="D313" s="48"/>
    </row>
    <row r="314" spans="1:4" ht="15.75" hidden="1" customHeight="1">
      <c r="A314" s="48"/>
      <c r="B314" s="48"/>
      <c r="C314" s="48"/>
      <c r="D314" s="48"/>
    </row>
    <row r="315" spans="1:4" ht="15.75" hidden="1" customHeight="1">
      <c r="A315" s="48"/>
      <c r="B315" s="48"/>
      <c r="C315" s="48"/>
      <c r="D315" s="48"/>
    </row>
    <row r="316" spans="1:4" ht="15.75" hidden="1" customHeight="1">
      <c r="A316" s="48"/>
      <c r="B316" s="48"/>
      <c r="C316" s="48"/>
      <c r="D316" s="48"/>
    </row>
    <row r="317" spans="1:4" ht="15.75" hidden="1" customHeight="1">
      <c r="A317" s="48"/>
      <c r="B317" s="48"/>
      <c r="C317" s="48"/>
      <c r="D317" s="48"/>
    </row>
    <row r="318" spans="1:4" ht="15.75" hidden="1" customHeight="1">
      <c r="A318" s="48"/>
      <c r="B318" s="48"/>
      <c r="C318" s="48"/>
      <c r="D318" s="48"/>
    </row>
    <row r="319" spans="1:4" ht="15.75" hidden="1" customHeight="1">
      <c r="A319" s="48"/>
      <c r="B319" s="48"/>
      <c r="C319" s="48"/>
      <c r="D319" s="48"/>
    </row>
    <row r="320" spans="1:4" ht="15.75" hidden="1" customHeight="1">
      <c r="A320" s="48"/>
      <c r="B320" s="48"/>
      <c r="C320" s="48"/>
      <c r="D320" s="48"/>
    </row>
    <row r="321" spans="1:4" ht="15.75" hidden="1" customHeight="1">
      <c r="A321" s="48"/>
      <c r="B321" s="48"/>
      <c r="C321" s="48"/>
      <c r="D321" s="48"/>
    </row>
    <row r="322" spans="1:4" ht="15.75" hidden="1" customHeight="1">
      <c r="A322" s="48"/>
      <c r="B322" s="48"/>
      <c r="C322" s="48"/>
      <c r="D322" s="48"/>
    </row>
    <row r="323" spans="1:4" ht="15.75" hidden="1" customHeight="1">
      <c r="A323" s="48"/>
      <c r="B323" s="48"/>
      <c r="C323" s="48"/>
      <c r="D323" s="48"/>
    </row>
    <row r="324" spans="1:4" ht="15.75" hidden="1" customHeight="1">
      <c r="A324" s="48"/>
      <c r="B324" s="48"/>
      <c r="C324" s="48"/>
      <c r="D324" s="48"/>
    </row>
    <row r="325" spans="1:4" ht="15.75" hidden="1" customHeight="1">
      <c r="A325" s="48"/>
      <c r="B325" s="48"/>
      <c r="C325" s="48"/>
      <c r="D325" s="48"/>
    </row>
    <row r="326" spans="1:4" ht="15.75" hidden="1" customHeight="1">
      <c r="A326" s="48"/>
      <c r="B326" s="48"/>
      <c r="C326" s="48"/>
      <c r="D326" s="48"/>
    </row>
    <row r="327" spans="1:4" ht="15.75" hidden="1" customHeight="1">
      <c r="A327" s="48"/>
      <c r="B327" s="48"/>
      <c r="C327" s="48"/>
      <c r="D327" s="48"/>
    </row>
    <row r="328" spans="1:4" ht="15.75" hidden="1" customHeight="1">
      <c r="A328" s="48"/>
      <c r="B328" s="48"/>
      <c r="C328" s="48"/>
      <c r="D328" s="48"/>
    </row>
    <row r="329" spans="1:4" ht="15.75" hidden="1" customHeight="1">
      <c r="A329" s="48"/>
      <c r="B329" s="48"/>
      <c r="C329" s="48"/>
      <c r="D329" s="48"/>
    </row>
    <row r="330" spans="1:4" ht="15.75" hidden="1" customHeight="1">
      <c r="A330" s="48"/>
      <c r="B330" s="48"/>
      <c r="C330" s="48"/>
      <c r="D330" s="48"/>
    </row>
    <row r="331" spans="1:4" ht="15.75" hidden="1" customHeight="1">
      <c r="A331" s="48"/>
      <c r="B331" s="48"/>
      <c r="C331" s="48"/>
      <c r="D331" s="48"/>
    </row>
    <row r="332" spans="1:4" ht="15.75" hidden="1" customHeight="1">
      <c r="A332" s="48"/>
      <c r="B332" s="48"/>
      <c r="C332" s="48"/>
      <c r="D332" s="48"/>
    </row>
    <row r="333" spans="1:4" ht="15.75" hidden="1" customHeight="1">
      <c r="A333" s="48"/>
      <c r="B333" s="48"/>
      <c r="C333" s="48"/>
      <c r="D333" s="48"/>
    </row>
    <row r="334" spans="1:4" ht="15.75" hidden="1" customHeight="1">
      <c r="A334" s="48"/>
      <c r="B334" s="48"/>
      <c r="C334" s="48"/>
      <c r="D334" s="48"/>
    </row>
    <row r="335" spans="1:4" ht="15.75" hidden="1" customHeight="1">
      <c r="A335" s="48"/>
      <c r="B335" s="48"/>
      <c r="C335" s="48"/>
      <c r="D335" s="48"/>
    </row>
    <row r="336" spans="1:4" ht="15.75" hidden="1" customHeight="1">
      <c r="A336" s="48"/>
      <c r="B336" s="48"/>
      <c r="C336" s="48"/>
      <c r="D336" s="48"/>
    </row>
    <row r="337" spans="1:4" ht="15.75" hidden="1" customHeight="1">
      <c r="A337" s="48"/>
      <c r="B337" s="48"/>
      <c r="C337" s="48"/>
      <c r="D337" s="48"/>
    </row>
    <row r="338" spans="1:4" ht="15.75" hidden="1" customHeight="1">
      <c r="A338" s="48"/>
      <c r="B338" s="48"/>
      <c r="C338" s="48"/>
      <c r="D338" s="48"/>
    </row>
    <row r="339" spans="1:4" ht="15.75" hidden="1" customHeight="1">
      <c r="A339" s="48"/>
      <c r="B339" s="48"/>
      <c r="C339" s="48"/>
      <c r="D339" s="48"/>
    </row>
    <row r="340" spans="1:4" ht="15.75" hidden="1" customHeight="1">
      <c r="A340" s="48"/>
      <c r="B340" s="48"/>
      <c r="C340" s="48"/>
      <c r="D340" s="48"/>
    </row>
    <row r="341" spans="1:4" ht="15.75" hidden="1" customHeight="1">
      <c r="A341" s="48"/>
      <c r="B341" s="48"/>
      <c r="C341" s="48"/>
      <c r="D341" s="48"/>
    </row>
    <row r="342" spans="1:4" ht="15.75" hidden="1" customHeight="1">
      <c r="A342" s="48"/>
      <c r="B342" s="48"/>
      <c r="C342" s="48"/>
      <c r="D342" s="48"/>
    </row>
    <row r="343" spans="1:4" ht="15.75" hidden="1" customHeight="1">
      <c r="A343" s="48"/>
      <c r="B343" s="48"/>
      <c r="C343" s="48"/>
      <c r="D343" s="48"/>
    </row>
    <row r="344" spans="1:4" ht="15.75" hidden="1" customHeight="1">
      <c r="A344" s="48"/>
      <c r="B344" s="48"/>
      <c r="C344" s="48"/>
      <c r="D344" s="48"/>
    </row>
    <row r="345" spans="1:4" ht="15.75" hidden="1" customHeight="1">
      <c r="A345" s="48"/>
      <c r="B345" s="48"/>
      <c r="C345" s="48"/>
      <c r="D345" s="48"/>
    </row>
    <row r="346" spans="1:4" ht="15.75" hidden="1" customHeight="1">
      <c r="A346" s="48"/>
      <c r="B346" s="48"/>
      <c r="C346" s="48"/>
      <c r="D346" s="48"/>
    </row>
    <row r="347" spans="1:4" ht="15.75" hidden="1" customHeight="1">
      <c r="A347" s="48"/>
      <c r="B347" s="48"/>
      <c r="C347" s="48"/>
      <c r="D347" s="48"/>
    </row>
    <row r="348" spans="1:4" ht="15.75" hidden="1" customHeight="1">
      <c r="A348" s="48"/>
      <c r="B348" s="48"/>
      <c r="C348" s="48"/>
      <c r="D348" s="48"/>
    </row>
    <row r="349" spans="1:4" ht="15.75" hidden="1" customHeight="1">
      <c r="A349" s="48"/>
      <c r="B349" s="48"/>
      <c r="C349" s="48"/>
      <c r="D349" s="48"/>
    </row>
    <row r="350" spans="1:4" ht="15.75" hidden="1" customHeight="1">
      <c r="A350" s="48"/>
      <c r="B350" s="48"/>
      <c r="C350" s="48"/>
      <c r="D350" s="48"/>
    </row>
    <row r="351" spans="1:4" ht="15.75" hidden="1" customHeight="1">
      <c r="A351" s="48"/>
      <c r="B351" s="48"/>
      <c r="C351" s="48"/>
      <c r="D351" s="48"/>
    </row>
    <row r="352" spans="1:4" ht="15.75" hidden="1" customHeight="1">
      <c r="A352" s="48"/>
      <c r="B352" s="48"/>
      <c r="C352" s="48"/>
      <c r="D352" s="48"/>
    </row>
    <row r="353" spans="1:4" ht="15.75" hidden="1" customHeight="1">
      <c r="A353" s="48"/>
      <c r="B353" s="48"/>
      <c r="C353" s="48"/>
      <c r="D353" s="48"/>
    </row>
    <row r="354" spans="1:4" ht="15.75" hidden="1" customHeight="1">
      <c r="A354" s="48"/>
      <c r="B354" s="48"/>
      <c r="C354" s="48"/>
      <c r="D354" s="48"/>
    </row>
    <row r="355" spans="1:4" ht="15.75" hidden="1" customHeight="1">
      <c r="A355" s="48"/>
      <c r="B355" s="48"/>
      <c r="C355" s="48"/>
      <c r="D355" s="48"/>
    </row>
    <row r="356" spans="1:4" ht="15.75" hidden="1" customHeight="1">
      <c r="A356" s="48"/>
      <c r="B356" s="48"/>
      <c r="C356" s="48"/>
      <c r="D356" s="48"/>
    </row>
    <row r="357" spans="1:4" ht="15.75" hidden="1" customHeight="1">
      <c r="A357" s="48"/>
      <c r="B357" s="48"/>
      <c r="C357" s="48"/>
      <c r="D357" s="48"/>
    </row>
    <row r="358" spans="1:4" ht="15.75" hidden="1" customHeight="1">
      <c r="A358" s="48"/>
      <c r="B358" s="48"/>
      <c r="C358" s="48"/>
      <c r="D358" s="48"/>
    </row>
    <row r="359" spans="1:4" ht="15.75" hidden="1" customHeight="1">
      <c r="A359" s="48"/>
      <c r="B359" s="48"/>
      <c r="C359" s="48"/>
      <c r="D359" s="48"/>
    </row>
    <row r="360" spans="1:4" ht="15.75" hidden="1" customHeight="1">
      <c r="A360" s="48"/>
      <c r="B360" s="48"/>
      <c r="C360" s="48"/>
      <c r="D360" s="48"/>
    </row>
    <row r="361" spans="1:4" ht="15.75" hidden="1" customHeight="1">
      <c r="A361" s="48"/>
      <c r="B361" s="48"/>
      <c r="C361" s="48"/>
      <c r="D361" s="48"/>
    </row>
    <row r="362" spans="1:4" ht="15.75" hidden="1" customHeight="1">
      <c r="A362" s="48"/>
      <c r="B362" s="48"/>
      <c r="C362" s="48"/>
      <c r="D362" s="48"/>
    </row>
    <row r="363" spans="1:4" ht="15.75" hidden="1" customHeight="1">
      <c r="A363" s="48"/>
      <c r="B363" s="48"/>
      <c r="C363" s="48"/>
      <c r="D363" s="48"/>
    </row>
    <row r="364" spans="1:4" ht="15.75" hidden="1" customHeight="1">
      <c r="A364" s="48"/>
      <c r="B364" s="48"/>
      <c r="C364" s="48"/>
      <c r="D364" s="48"/>
    </row>
    <row r="365" spans="1:4" ht="15.75" hidden="1" customHeight="1">
      <c r="A365" s="48"/>
      <c r="B365" s="48"/>
      <c r="C365" s="48"/>
      <c r="D365" s="48"/>
    </row>
    <row r="366" spans="1:4" ht="15.75" hidden="1" customHeight="1">
      <c r="A366" s="48"/>
      <c r="B366" s="48"/>
      <c r="C366" s="48"/>
      <c r="D366" s="48"/>
    </row>
    <row r="367" spans="1:4" ht="15.75" hidden="1" customHeight="1">
      <c r="A367" s="48"/>
      <c r="B367" s="48"/>
      <c r="C367" s="48"/>
      <c r="D367" s="48"/>
    </row>
    <row r="368" spans="1:4" ht="15.75" hidden="1" customHeight="1">
      <c r="A368" s="48"/>
      <c r="B368" s="48"/>
      <c r="C368" s="48"/>
      <c r="D368" s="48"/>
    </row>
    <row r="369" spans="1:4" ht="15.75" hidden="1" customHeight="1">
      <c r="A369" s="48"/>
      <c r="B369" s="48"/>
      <c r="C369" s="48"/>
      <c r="D369" s="48"/>
    </row>
    <row r="370" spans="1:4" ht="15.75" hidden="1" customHeight="1">
      <c r="A370" s="48"/>
      <c r="B370" s="48"/>
      <c r="C370" s="48"/>
      <c r="D370" s="48"/>
    </row>
    <row r="371" spans="1:4" ht="15.75" hidden="1" customHeight="1">
      <c r="A371" s="48"/>
      <c r="B371" s="48"/>
      <c r="C371" s="48"/>
      <c r="D371" s="48"/>
    </row>
    <row r="372" spans="1:4" ht="15.75" hidden="1" customHeight="1">
      <c r="A372" s="48"/>
      <c r="B372" s="48"/>
      <c r="C372" s="48"/>
      <c r="D372" s="48"/>
    </row>
    <row r="373" spans="1:4" ht="15.75" hidden="1" customHeight="1">
      <c r="A373" s="48"/>
      <c r="B373" s="48"/>
      <c r="C373" s="48"/>
      <c r="D373" s="48"/>
    </row>
    <row r="374" spans="1:4" ht="15.75" hidden="1" customHeight="1">
      <c r="A374" s="48"/>
      <c r="B374" s="48"/>
      <c r="C374" s="48"/>
      <c r="D374" s="48"/>
    </row>
    <row r="375" spans="1:4" ht="15.75" hidden="1" customHeight="1">
      <c r="A375" s="48"/>
      <c r="B375" s="48"/>
      <c r="C375" s="48"/>
      <c r="D375" s="48"/>
    </row>
    <row r="376" spans="1:4" ht="15.75" hidden="1" customHeight="1">
      <c r="A376" s="48"/>
      <c r="B376" s="48"/>
      <c r="C376" s="48"/>
      <c r="D376" s="48"/>
    </row>
    <row r="377" spans="1:4" ht="15.75" hidden="1" customHeight="1">
      <c r="A377" s="48"/>
      <c r="B377" s="48"/>
      <c r="C377" s="48"/>
      <c r="D377" s="48"/>
    </row>
    <row r="378" spans="1:4" ht="15.75" hidden="1" customHeight="1">
      <c r="A378" s="48"/>
      <c r="B378" s="48"/>
      <c r="C378" s="48"/>
      <c r="D378" s="48"/>
    </row>
    <row r="379" spans="1:4" ht="15.75" hidden="1" customHeight="1">
      <c r="A379" s="48"/>
      <c r="B379" s="48"/>
      <c r="C379" s="48"/>
      <c r="D379" s="48"/>
    </row>
    <row r="380" spans="1:4" ht="15.75" hidden="1" customHeight="1">
      <c r="A380" s="48"/>
      <c r="B380" s="48"/>
      <c r="C380" s="48"/>
      <c r="D380" s="48"/>
    </row>
    <row r="381" spans="1:4" ht="15.75" hidden="1" customHeight="1">
      <c r="A381" s="48"/>
      <c r="B381" s="48"/>
      <c r="C381" s="48"/>
      <c r="D381" s="48"/>
    </row>
    <row r="382" spans="1:4" ht="15.75" hidden="1" customHeight="1">
      <c r="A382" s="48"/>
      <c r="B382" s="48"/>
      <c r="C382" s="48"/>
      <c r="D382" s="48"/>
    </row>
    <row r="383" spans="1:4" ht="15.75" hidden="1" customHeight="1">
      <c r="A383" s="48"/>
      <c r="B383" s="48"/>
      <c r="C383" s="48"/>
      <c r="D383" s="48"/>
    </row>
    <row r="384" spans="1:4" ht="15.75" hidden="1" customHeight="1">
      <c r="A384" s="48"/>
      <c r="B384" s="48"/>
      <c r="C384" s="48"/>
      <c r="D384" s="48"/>
    </row>
    <row r="385" spans="1:4" ht="15.75" hidden="1" customHeight="1">
      <c r="A385" s="48"/>
      <c r="B385" s="48"/>
      <c r="C385" s="48"/>
      <c r="D385" s="48"/>
    </row>
    <row r="386" spans="1:4" ht="15.75" hidden="1" customHeight="1">
      <c r="A386" s="48"/>
      <c r="B386" s="48"/>
      <c r="C386" s="48"/>
      <c r="D386" s="48"/>
    </row>
    <row r="387" spans="1:4" ht="15.75" hidden="1" customHeight="1">
      <c r="A387" s="48"/>
      <c r="B387" s="48"/>
      <c r="C387" s="48"/>
      <c r="D387" s="48"/>
    </row>
    <row r="388" spans="1:4" ht="15.75" hidden="1" customHeight="1">
      <c r="A388" s="48"/>
      <c r="B388" s="48"/>
      <c r="C388" s="48"/>
      <c r="D388" s="48"/>
    </row>
    <row r="389" spans="1:4" ht="15.75" hidden="1" customHeight="1">
      <c r="A389" s="48"/>
      <c r="B389" s="48"/>
      <c r="C389" s="48"/>
      <c r="D389" s="48"/>
    </row>
    <row r="390" spans="1:4" ht="15.75" hidden="1" customHeight="1">
      <c r="A390" s="48"/>
      <c r="B390" s="48"/>
      <c r="C390" s="48"/>
      <c r="D390" s="48"/>
    </row>
    <row r="391" spans="1:4" ht="15.75" hidden="1" customHeight="1">
      <c r="A391" s="48"/>
      <c r="B391" s="48"/>
      <c r="C391" s="48"/>
      <c r="D391" s="48"/>
    </row>
    <row r="392" spans="1:4" ht="15.75" hidden="1" customHeight="1">
      <c r="A392" s="48"/>
      <c r="B392" s="48"/>
      <c r="C392" s="48"/>
      <c r="D392" s="48"/>
    </row>
    <row r="393" spans="1:4" ht="15.75" hidden="1" customHeight="1">
      <c r="A393" s="48"/>
      <c r="B393" s="48"/>
      <c r="C393" s="48"/>
      <c r="D393" s="48"/>
    </row>
    <row r="394" spans="1:4" ht="15.75" hidden="1" customHeight="1">
      <c r="A394" s="48"/>
      <c r="B394" s="48"/>
      <c r="C394" s="48"/>
      <c r="D394" s="48"/>
    </row>
    <row r="395" spans="1:4" ht="15.75" hidden="1" customHeight="1">
      <c r="A395" s="48"/>
      <c r="B395" s="48"/>
      <c r="C395" s="48"/>
      <c r="D395" s="48"/>
    </row>
    <row r="396" spans="1:4" ht="15.75" hidden="1" customHeight="1">
      <c r="A396" s="48"/>
      <c r="B396" s="48"/>
      <c r="C396" s="48"/>
      <c r="D396" s="48"/>
    </row>
    <row r="397" spans="1:4" ht="15.75" hidden="1" customHeight="1">
      <c r="A397" s="48"/>
      <c r="B397" s="48"/>
      <c r="C397" s="48"/>
      <c r="D397" s="48"/>
    </row>
    <row r="398" spans="1:4" ht="15.75" hidden="1" customHeight="1">
      <c r="A398" s="48"/>
      <c r="B398" s="48"/>
      <c r="C398" s="48"/>
      <c r="D398" s="48"/>
    </row>
    <row r="399" spans="1:4" ht="15.75" hidden="1" customHeight="1">
      <c r="A399" s="48"/>
      <c r="B399" s="48"/>
      <c r="C399" s="48"/>
      <c r="D399" s="48"/>
    </row>
    <row r="400" spans="1:4" ht="15.75" hidden="1" customHeight="1">
      <c r="A400" s="48"/>
      <c r="B400" s="48"/>
      <c r="C400" s="48"/>
      <c r="D400" s="48"/>
    </row>
    <row r="401" spans="1:4" ht="15.75" hidden="1" customHeight="1">
      <c r="A401" s="48"/>
      <c r="B401" s="48"/>
      <c r="C401" s="48"/>
      <c r="D401" s="48"/>
    </row>
    <row r="402" spans="1:4" ht="15.75" hidden="1" customHeight="1">
      <c r="A402" s="48"/>
      <c r="B402" s="48"/>
      <c r="C402" s="48"/>
      <c r="D402" s="48"/>
    </row>
    <row r="403" spans="1:4" ht="15.75" hidden="1" customHeight="1">
      <c r="A403" s="48"/>
      <c r="B403" s="48"/>
      <c r="C403" s="48"/>
      <c r="D403" s="48"/>
    </row>
    <row r="404" spans="1:4" ht="15.75" hidden="1" customHeight="1">
      <c r="A404" s="48"/>
      <c r="B404" s="48"/>
      <c r="C404" s="48"/>
      <c r="D404" s="48"/>
    </row>
    <row r="405" spans="1:4" ht="15.75" hidden="1" customHeight="1">
      <c r="A405" s="48"/>
      <c r="B405" s="48"/>
      <c r="C405" s="48"/>
      <c r="D405" s="48"/>
    </row>
    <row r="406" spans="1:4" ht="15.75" hidden="1" customHeight="1">
      <c r="A406" s="48"/>
      <c r="B406" s="48"/>
      <c r="C406" s="48"/>
      <c r="D406" s="48"/>
    </row>
    <row r="407" spans="1:4" ht="15.75" hidden="1" customHeight="1">
      <c r="A407" s="48"/>
      <c r="B407" s="48"/>
      <c r="C407" s="48"/>
      <c r="D407" s="48"/>
    </row>
    <row r="408" spans="1:4" ht="15.75" hidden="1" customHeight="1">
      <c r="A408" s="48"/>
      <c r="B408" s="48"/>
      <c r="C408" s="48"/>
      <c r="D408" s="48"/>
    </row>
    <row r="409" spans="1:4" ht="15.75" hidden="1" customHeight="1">
      <c r="A409" s="48"/>
      <c r="B409" s="48"/>
      <c r="C409" s="48"/>
      <c r="D409" s="48"/>
    </row>
    <row r="410" spans="1:4" ht="15.75" hidden="1" customHeight="1">
      <c r="A410" s="48"/>
      <c r="B410" s="48"/>
      <c r="C410" s="48"/>
      <c r="D410" s="48"/>
    </row>
    <row r="411" spans="1:4" ht="15.75" hidden="1" customHeight="1">
      <c r="A411" s="48"/>
      <c r="B411" s="48"/>
      <c r="C411" s="48"/>
      <c r="D411" s="48"/>
    </row>
    <row r="412" spans="1:4" ht="15.75" hidden="1" customHeight="1">
      <c r="A412" s="48"/>
      <c r="B412" s="48"/>
      <c r="C412" s="48"/>
      <c r="D412" s="48"/>
    </row>
    <row r="413" spans="1:4" ht="15.75" hidden="1" customHeight="1">
      <c r="A413" s="48"/>
      <c r="B413" s="48"/>
      <c r="C413" s="48"/>
      <c r="D413" s="48"/>
    </row>
    <row r="414" spans="1:4" ht="15.75" hidden="1" customHeight="1">
      <c r="A414" s="48"/>
      <c r="B414" s="48"/>
      <c r="C414" s="48"/>
      <c r="D414" s="48"/>
    </row>
    <row r="415" spans="1:4" ht="15.75" hidden="1" customHeight="1">
      <c r="A415" s="48"/>
      <c r="B415" s="48"/>
      <c r="C415" s="48"/>
      <c r="D415" s="48"/>
    </row>
    <row r="416" spans="1:4" ht="15.75" hidden="1" customHeight="1">
      <c r="A416" s="48"/>
      <c r="B416" s="48"/>
      <c r="C416" s="48"/>
      <c r="D416" s="48"/>
    </row>
    <row r="417" spans="1:4" ht="15.75" hidden="1" customHeight="1">
      <c r="A417" s="48"/>
      <c r="B417" s="48"/>
      <c r="C417" s="48"/>
      <c r="D417" s="48"/>
    </row>
    <row r="418" spans="1:4" ht="15.75" hidden="1" customHeight="1">
      <c r="A418" s="48"/>
      <c r="B418" s="48"/>
      <c r="C418" s="48"/>
      <c r="D418" s="48"/>
    </row>
    <row r="419" spans="1:4" ht="15.75" hidden="1" customHeight="1">
      <c r="A419" s="48"/>
      <c r="B419" s="48"/>
      <c r="C419" s="48"/>
      <c r="D419" s="48"/>
    </row>
    <row r="420" spans="1:4" ht="15.75" hidden="1" customHeight="1">
      <c r="A420" s="48"/>
      <c r="B420" s="48"/>
      <c r="C420" s="48"/>
      <c r="D420" s="48"/>
    </row>
    <row r="421" spans="1:4" ht="15.75" hidden="1" customHeight="1">
      <c r="A421" s="48"/>
      <c r="B421" s="48"/>
      <c r="C421" s="48"/>
      <c r="D421" s="48"/>
    </row>
    <row r="422" spans="1:4" ht="15.75" hidden="1" customHeight="1">
      <c r="A422" s="48"/>
      <c r="B422" s="48"/>
      <c r="C422" s="48"/>
      <c r="D422" s="48"/>
    </row>
    <row r="423" spans="1:4" ht="15.75" hidden="1" customHeight="1">
      <c r="A423" s="48"/>
      <c r="B423" s="48"/>
      <c r="C423" s="48"/>
      <c r="D423" s="48"/>
    </row>
    <row r="424" spans="1:4" ht="15.75" hidden="1" customHeight="1">
      <c r="A424" s="48"/>
      <c r="B424" s="48"/>
      <c r="C424" s="48"/>
      <c r="D424" s="48"/>
    </row>
    <row r="425" spans="1:4" ht="15.75" hidden="1" customHeight="1">
      <c r="A425" s="48"/>
      <c r="B425" s="48"/>
      <c r="C425" s="48"/>
      <c r="D425" s="48"/>
    </row>
    <row r="426" spans="1:4" ht="15.75" hidden="1" customHeight="1">
      <c r="A426" s="48"/>
      <c r="B426" s="48"/>
      <c r="C426" s="48"/>
      <c r="D426" s="48"/>
    </row>
    <row r="427" spans="1:4" ht="15.75" hidden="1" customHeight="1">
      <c r="A427" s="48"/>
      <c r="B427" s="48"/>
      <c r="C427" s="48"/>
      <c r="D427" s="48"/>
    </row>
    <row r="428" spans="1:4" ht="15.75" hidden="1" customHeight="1">
      <c r="A428" s="48"/>
      <c r="B428" s="48"/>
      <c r="C428" s="48"/>
      <c r="D428" s="48"/>
    </row>
    <row r="429" spans="1:4" ht="15.75" hidden="1" customHeight="1">
      <c r="A429" s="48"/>
      <c r="B429" s="48"/>
      <c r="C429" s="48"/>
      <c r="D429" s="48"/>
    </row>
    <row r="430" spans="1:4" ht="15.75" hidden="1" customHeight="1">
      <c r="A430" s="48"/>
      <c r="B430" s="48"/>
      <c r="C430" s="48"/>
      <c r="D430" s="48"/>
    </row>
    <row r="431" spans="1:4" ht="15.75" hidden="1" customHeight="1">
      <c r="A431" s="48"/>
      <c r="B431" s="48"/>
      <c r="C431" s="48"/>
      <c r="D431" s="48"/>
    </row>
    <row r="432" spans="1:4" ht="15.75" hidden="1" customHeight="1">
      <c r="A432" s="48"/>
      <c r="B432" s="48"/>
      <c r="C432" s="48"/>
      <c r="D432" s="48"/>
    </row>
    <row r="433" spans="1:4" ht="15.75" hidden="1" customHeight="1">
      <c r="A433" s="48"/>
      <c r="B433" s="48"/>
      <c r="C433" s="48"/>
      <c r="D433" s="48"/>
    </row>
    <row r="434" spans="1:4" ht="15.75" hidden="1" customHeight="1">
      <c r="A434" s="48"/>
      <c r="B434" s="48"/>
      <c r="C434" s="48"/>
      <c r="D434" s="48"/>
    </row>
    <row r="435" spans="1:4" ht="15.75" hidden="1" customHeight="1">
      <c r="A435" s="48"/>
      <c r="B435" s="48"/>
      <c r="C435" s="48"/>
      <c r="D435" s="48"/>
    </row>
    <row r="436" spans="1:4" ht="15.75" hidden="1" customHeight="1">
      <c r="A436" s="48"/>
      <c r="B436" s="48"/>
      <c r="C436" s="48"/>
      <c r="D436" s="48"/>
    </row>
    <row r="437" spans="1:4" ht="15.75" hidden="1" customHeight="1">
      <c r="A437" s="48"/>
      <c r="B437" s="48"/>
      <c r="C437" s="48"/>
      <c r="D437" s="48"/>
    </row>
    <row r="438" spans="1:4" ht="15.75" hidden="1" customHeight="1">
      <c r="A438" s="48"/>
      <c r="B438" s="48"/>
      <c r="C438" s="48"/>
      <c r="D438" s="48"/>
    </row>
    <row r="439" spans="1:4" ht="15.75" hidden="1" customHeight="1">
      <c r="A439" s="48"/>
      <c r="B439" s="48"/>
      <c r="C439" s="48"/>
      <c r="D439" s="48"/>
    </row>
    <row r="440" spans="1:4" ht="15.75" hidden="1" customHeight="1">
      <c r="A440" s="48"/>
      <c r="B440" s="48"/>
      <c r="C440" s="48"/>
      <c r="D440" s="48"/>
    </row>
    <row r="441" spans="1:4" ht="15.75" hidden="1" customHeight="1">
      <c r="A441" s="48"/>
      <c r="B441" s="48"/>
      <c r="C441" s="48"/>
      <c r="D441" s="48"/>
    </row>
    <row r="442" spans="1:4" ht="15.75" hidden="1" customHeight="1">
      <c r="A442" s="48"/>
      <c r="B442" s="48"/>
      <c r="C442" s="48"/>
      <c r="D442" s="48"/>
    </row>
    <row r="443" spans="1:4" ht="15.75" hidden="1" customHeight="1">
      <c r="A443" s="48"/>
      <c r="B443" s="48"/>
      <c r="C443" s="48"/>
      <c r="D443" s="48"/>
    </row>
    <row r="444" spans="1:4" ht="15.75" hidden="1" customHeight="1">
      <c r="A444" s="48"/>
      <c r="B444" s="48"/>
      <c r="C444" s="48"/>
      <c r="D444" s="48"/>
    </row>
    <row r="445" spans="1:4" ht="15.75" hidden="1" customHeight="1">
      <c r="A445" s="48"/>
      <c r="B445" s="48"/>
      <c r="C445" s="48"/>
      <c r="D445" s="48"/>
    </row>
    <row r="446" spans="1:4" ht="15.75" hidden="1" customHeight="1">
      <c r="A446" s="48"/>
      <c r="B446" s="48"/>
      <c r="C446" s="48"/>
      <c r="D446" s="48"/>
    </row>
    <row r="447" spans="1:4" ht="15.75" hidden="1" customHeight="1">
      <c r="A447" s="48"/>
      <c r="B447" s="48"/>
      <c r="C447" s="48"/>
      <c r="D447" s="48"/>
    </row>
    <row r="448" spans="1:4" ht="15.75" hidden="1" customHeight="1">
      <c r="A448" s="48"/>
      <c r="B448" s="48"/>
      <c r="C448" s="48"/>
      <c r="D448" s="48"/>
    </row>
    <row r="449" spans="1:4" ht="15.75" hidden="1" customHeight="1">
      <c r="A449" s="48"/>
      <c r="B449" s="48"/>
      <c r="C449" s="48"/>
      <c r="D449" s="48"/>
    </row>
    <row r="450" spans="1:4" ht="15.75" hidden="1" customHeight="1">
      <c r="A450" s="48"/>
      <c r="B450" s="48"/>
      <c r="C450" s="48"/>
      <c r="D450" s="48"/>
    </row>
    <row r="451" spans="1:4" ht="15.75" hidden="1" customHeight="1">
      <c r="A451" s="48"/>
      <c r="B451" s="48"/>
      <c r="C451" s="48"/>
      <c r="D451" s="48"/>
    </row>
    <row r="452" spans="1:4" ht="15.75" hidden="1" customHeight="1">
      <c r="A452" s="48"/>
      <c r="B452" s="48"/>
      <c r="C452" s="48"/>
      <c r="D452" s="48"/>
    </row>
    <row r="453" spans="1:4" ht="15.75" hidden="1" customHeight="1">
      <c r="A453" s="48"/>
      <c r="B453" s="48"/>
      <c r="C453" s="48"/>
      <c r="D453" s="48"/>
    </row>
    <row r="454" spans="1:4" ht="15.75" hidden="1" customHeight="1">
      <c r="A454" s="48"/>
      <c r="B454" s="48"/>
      <c r="C454" s="48"/>
      <c r="D454" s="48"/>
    </row>
    <row r="455" spans="1:4" ht="15.75" hidden="1" customHeight="1">
      <c r="A455" s="48"/>
      <c r="B455" s="48"/>
      <c r="C455" s="48"/>
      <c r="D455" s="48"/>
    </row>
    <row r="456" spans="1:4" ht="15.75" hidden="1" customHeight="1">
      <c r="A456" s="48"/>
      <c r="B456" s="48"/>
      <c r="C456" s="48"/>
      <c r="D456" s="48"/>
    </row>
    <row r="457" spans="1:4" ht="15.75" hidden="1" customHeight="1">
      <c r="A457" s="48"/>
      <c r="B457" s="48"/>
      <c r="C457" s="48"/>
      <c r="D457" s="48"/>
    </row>
    <row r="458" spans="1:4" ht="15.75" hidden="1" customHeight="1">
      <c r="A458" s="48"/>
      <c r="B458" s="48"/>
      <c r="C458" s="48"/>
      <c r="D458" s="48"/>
    </row>
    <row r="459" spans="1:4" ht="15.75" hidden="1" customHeight="1">
      <c r="A459" s="48"/>
      <c r="B459" s="48"/>
      <c r="C459" s="48"/>
      <c r="D459" s="48"/>
    </row>
    <row r="460" spans="1:4" ht="15.75" hidden="1" customHeight="1">
      <c r="A460" s="48"/>
      <c r="B460" s="48"/>
      <c r="C460" s="48"/>
      <c r="D460" s="48"/>
    </row>
    <row r="461" spans="1:4" ht="15.75" hidden="1" customHeight="1">
      <c r="A461" s="48"/>
      <c r="B461" s="48"/>
      <c r="C461" s="48"/>
      <c r="D461" s="48"/>
    </row>
    <row r="462" spans="1:4" ht="15.75" hidden="1" customHeight="1">
      <c r="A462" s="48"/>
      <c r="B462" s="48"/>
      <c r="C462" s="48"/>
      <c r="D462" s="48"/>
    </row>
    <row r="463" spans="1:4" ht="15.75" hidden="1" customHeight="1">
      <c r="A463" s="48"/>
      <c r="B463" s="48"/>
      <c r="C463" s="48"/>
      <c r="D463" s="48"/>
    </row>
    <row r="464" spans="1:4" ht="15.75" hidden="1" customHeight="1">
      <c r="A464" s="48"/>
      <c r="B464" s="48"/>
      <c r="C464" s="48"/>
      <c r="D464" s="48"/>
    </row>
    <row r="465" spans="1:4" ht="15.75" hidden="1" customHeight="1">
      <c r="A465" s="48"/>
      <c r="B465" s="48"/>
      <c r="C465" s="48"/>
      <c r="D465" s="48"/>
    </row>
    <row r="466" spans="1:4" ht="15.75" hidden="1" customHeight="1">
      <c r="A466" s="48"/>
      <c r="B466" s="48"/>
      <c r="C466" s="48"/>
      <c r="D466" s="48"/>
    </row>
    <row r="467" spans="1:4" ht="15.75" hidden="1" customHeight="1">
      <c r="A467" s="48"/>
      <c r="B467" s="48"/>
      <c r="C467" s="48"/>
      <c r="D467" s="48"/>
    </row>
    <row r="468" spans="1:4" ht="15.75" hidden="1" customHeight="1">
      <c r="A468" s="48"/>
      <c r="B468" s="48"/>
      <c r="C468" s="48"/>
      <c r="D468" s="48"/>
    </row>
    <row r="469" spans="1:4" ht="15.75" hidden="1" customHeight="1">
      <c r="A469" s="48"/>
      <c r="B469" s="48"/>
      <c r="C469" s="48"/>
      <c r="D469" s="48"/>
    </row>
    <row r="470" spans="1:4" ht="15.75" hidden="1" customHeight="1">
      <c r="A470" s="48"/>
      <c r="B470" s="48"/>
      <c r="C470" s="48"/>
      <c r="D470" s="48"/>
    </row>
    <row r="471" spans="1:4" ht="15.75" hidden="1" customHeight="1">
      <c r="A471" s="48"/>
      <c r="B471" s="48"/>
      <c r="C471" s="48"/>
      <c r="D471" s="48"/>
    </row>
    <row r="472" spans="1:4" ht="15.75" hidden="1" customHeight="1">
      <c r="A472" s="48"/>
      <c r="B472" s="48"/>
      <c r="C472" s="48"/>
      <c r="D472" s="48"/>
    </row>
    <row r="473" spans="1:4" ht="15.75" hidden="1" customHeight="1">
      <c r="A473" s="48"/>
      <c r="B473" s="48"/>
      <c r="C473" s="48"/>
      <c r="D473" s="48"/>
    </row>
    <row r="474" spans="1:4" ht="15.75" hidden="1" customHeight="1">
      <c r="A474" s="48"/>
      <c r="B474" s="48"/>
      <c r="C474" s="48"/>
      <c r="D474" s="48"/>
    </row>
    <row r="475" spans="1:4" ht="15.75" hidden="1" customHeight="1">
      <c r="A475" s="48"/>
      <c r="B475" s="48"/>
      <c r="C475" s="48"/>
      <c r="D475" s="48"/>
    </row>
    <row r="476" spans="1:4" ht="15.75" hidden="1" customHeight="1">
      <c r="A476" s="48"/>
      <c r="B476" s="48"/>
      <c r="C476" s="48"/>
      <c r="D476" s="48"/>
    </row>
    <row r="477" spans="1:4" ht="15.75" hidden="1" customHeight="1">
      <c r="A477" s="48"/>
      <c r="B477" s="48"/>
      <c r="C477" s="48"/>
      <c r="D477" s="48"/>
    </row>
    <row r="478" spans="1:4" ht="15.75" hidden="1" customHeight="1">
      <c r="A478" s="48"/>
      <c r="B478" s="48"/>
      <c r="C478" s="48"/>
      <c r="D478" s="48"/>
    </row>
    <row r="479" spans="1:4" ht="15.75" hidden="1" customHeight="1">
      <c r="A479" s="48"/>
      <c r="B479" s="48"/>
      <c r="C479" s="48"/>
      <c r="D479" s="48"/>
    </row>
    <row r="480" spans="1:4" ht="15.75" hidden="1" customHeight="1">
      <c r="A480" s="48"/>
      <c r="B480" s="48"/>
      <c r="C480" s="48"/>
      <c r="D480" s="48"/>
    </row>
    <row r="481" spans="1:4" ht="15.75" hidden="1" customHeight="1">
      <c r="A481" s="48"/>
      <c r="B481" s="48"/>
      <c r="C481" s="48"/>
      <c r="D481" s="48"/>
    </row>
    <row r="482" spans="1:4" ht="15.75" hidden="1" customHeight="1">
      <c r="A482" s="48"/>
      <c r="B482" s="48"/>
      <c r="C482" s="48"/>
      <c r="D482" s="48"/>
    </row>
    <row r="483" spans="1:4" ht="15.75" hidden="1" customHeight="1">
      <c r="A483" s="48"/>
      <c r="B483" s="48"/>
      <c r="C483" s="48"/>
      <c r="D483" s="48"/>
    </row>
    <row r="484" spans="1:4" ht="15.75" hidden="1" customHeight="1">
      <c r="A484" s="48"/>
      <c r="B484" s="48"/>
      <c r="C484" s="48"/>
      <c r="D484" s="48"/>
    </row>
    <row r="485" spans="1:4" ht="15.75" hidden="1" customHeight="1">
      <c r="A485" s="48"/>
      <c r="B485" s="48"/>
      <c r="C485" s="48"/>
      <c r="D485" s="48"/>
    </row>
    <row r="486" spans="1:4" ht="15.75" hidden="1" customHeight="1">
      <c r="A486" s="48"/>
      <c r="B486" s="48"/>
      <c r="C486" s="48"/>
      <c r="D486" s="48"/>
    </row>
    <row r="487" spans="1:4" ht="15.75" hidden="1" customHeight="1">
      <c r="A487" s="48"/>
      <c r="B487" s="48"/>
      <c r="C487" s="48"/>
      <c r="D487" s="48"/>
    </row>
    <row r="488" spans="1:4" ht="15.75" hidden="1" customHeight="1">
      <c r="A488" s="48"/>
      <c r="B488" s="48"/>
      <c r="C488" s="48"/>
      <c r="D488" s="48"/>
    </row>
    <row r="489" spans="1:4" ht="15.75" hidden="1" customHeight="1">
      <c r="A489" s="48"/>
      <c r="B489" s="48"/>
      <c r="C489" s="48"/>
      <c r="D489" s="48"/>
    </row>
    <row r="490" spans="1:4" ht="15.75" hidden="1" customHeight="1">
      <c r="A490" s="48"/>
      <c r="B490" s="48"/>
      <c r="C490" s="48"/>
      <c r="D490" s="48"/>
    </row>
    <row r="491" spans="1:4" ht="15.75" hidden="1" customHeight="1">
      <c r="A491" s="48"/>
      <c r="B491" s="48"/>
      <c r="C491" s="48"/>
      <c r="D491" s="48"/>
    </row>
    <row r="492" spans="1:4" ht="15.75" hidden="1" customHeight="1">
      <c r="A492" s="48"/>
      <c r="B492" s="48"/>
      <c r="C492" s="48"/>
      <c r="D492" s="48"/>
    </row>
    <row r="493" spans="1:4" ht="15.75" hidden="1" customHeight="1">
      <c r="A493" s="48"/>
      <c r="B493" s="48"/>
      <c r="C493" s="48"/>
      <c r="D493" s="48"/>
    </row>
    <row r="494" spans="1:4" ht="15.75" hidden="1" customHeight="1">
      <c r="A494" s="48"/>
      <c r="B494" s="48"/>
      <c r="C494" s="48"/>
      <c r="D494" s="48"/>
    </row>
    <row r="495" spans="1:4" ht="15.75" hidden="1" customHeight="1">
      <c r="A495" s="48"/>
      <c r="B495" s="48"/>
      <c r="C495" s="48"/>
      <c r="D495" s="48"/>
    </row>
    <row r="496" spans="1:4" ht="15.75" hidden="1" customHeight="1">
      <c r="A496" s="48"/>
      <c r="B496" s="48"/>
      <c r="C496" s="48"/>
      <c r="D496" s="48"/>
    </row>
    <row r="497" spans="1:4" ht="15.75" hidden="1" customHeight="1">
      <c r="A497" s="48"/>
      <c r="B497" s="48"/>
      <c r="C497" s="48"/>
      <c r="D497" s="48"/>
    </row>
    <row r="498" spans="1:4" ht="15.75" hidden="1" customHeight="1">
      <c r="A498" s="48"/>
      <c r="B498" s="48"/>
      <c r="C498" s="48"/>
      <c r="D498" s="48"/>
    </row>
    <row r="499" spans="1:4" ht="15.75" hidden="1" customHeight="1">
      <c r="A499" s="48"/>
      <c r="B499" s="48"/>
      <c r="C499" s="48"/>
      <c r="D499" s="48"/>
    </row>
    <row r="500" spans="1:4" ht="15.75" hidden="1" customHeight="1">
      <c r="A500" s="48"/>
      <c r="B500" s="48"/>
      <c r="C500" s="48"/>
      <c r="D500" s="48"/>
    </row>
    <row r="501" spans="1:4" ht="15.75" hidden="1" customHeight="1">
      <c r="A501" s="48"/>
      <c r="B501" s="48"/>
      <c r="C501" s="48"/>
      <c r="D501" s="48"/>
    </row>
    <row r="502" spans="1:4" ht="15.75" hidden="1" customHeight="1">
      <c r="A502" s="48"/>
      <c r="B502" s="48"/>
      <c r="C502" s="48"/>
      <c r="D502" s="48"/>
    </row>
    <row r="503" spans="1:4" ht="15.75" hidden="1" customHeight="1">
      <c r="A503" s="48"/>
      <c r="B503" s="48"/>
      <c r="C503" s="48"/>
      <c r="D503" s="48"/>
    </row>
    <row r="504" spans="1:4" ht="15.75" hidden="1" customHeight="1">
      <c r="A504" s="48"/>
      <c r="B504" s="48"/>
      <c r="C504" s="48"/>
      <c r="D504" s="48"/>
    </row>
    <row r="505" spans="1:4" ht="15.75" hidden="1" customHeight="1">
      <c r="A505" s="48"/>
      <c r="B505" s="48"/>
      <c r="C505" s="48"/>
      <c r="D505" s="48"/>
    </row>
    <row r="506" spans="1:4" ht="15.75" hidden="1" customHeight="1">
      <c r="A506" s="48"/>
      <c r="B506" s="48"/>
      <c r="C506" s="48"/>
      <c r="D506" s="48"/>
    </row>
    <row r="507" spans="1:4" ht="15.75" hidden="1" customHeight="1">
      <c r="A507" s="48"/>
      <c r="B507" s="48"/>
      <c r="C507" s="48"/>
      <c r="D507" s="48"/>
    </row>
    <row r="508" spans="1:4" ht="15.75" hidden="1" customHeight="1">
      <c r="A508" s="48"/>
      <c r="B508" s="48"/>
      <c r="C508" s="48"/>
      <c r="D508" s="48"/>
    </row>
    <row r="509" spans="1:4" ht="15.75" hidden="1" customHeight="1">
      <c r="A509" s="48"/>
      <c r="B509" s="48"/>
      <c r="C509" s="48"/>
      <c r="D509" s="48"/>
    </row>
    <row r="510" spans="1:4" ht="15.75" hidden="1" customHeight="1">
      <c r="A510" s="48"/>
      <c r="B510" s="48"/>
      <c r="C510" s="48"/>
      <c r="D510" s="48"/>
    </row>
    <row r="511" spans="1:4" ht="15.75" hidden="1" customHeight="1">
      <c r="A511" s="48"/>
      <c r="B511" s="48"/>
      <c r="C511" s="48"/>
      <c r="D511" s="48"/>
    </row>
    <row r="512" spans="1:4" ht="15.75" hidden="1" customHeight="1">
      <c r="A512" s="48"/>
      <c r="B512" s="48"/>
      <c r="C512" s="48"/>
      <c r="D512" s="48"/>
    </row>
    <row r="513" spans="1:4" ht="15.75" hidden="1" customHeight="1">
      <c r="A513" s="48"/>
      <c r="B513" s="48"/>
      <c r="C513" s="48"/>
      <c r="D513" s="48"/>
    </row>
    <row r="514" spans="1:4" ht="15.75" hidden="1" customHeight="1">
      <c r="A514" s="48"/>
      <c r="B514" s="48"/>
      <c r="C514" s="48"/>
      <c r="D514" s="48"/>
    </row>
    <row r="515" spans="1:4" ht="15.75" hidden="1" customHeight="1">
      <c r="A515" s="48"/>
      <c r="B515" s="48"/>
      <c r="C515" s="48"/>
      <c r="D515" s="48"/>
    </row>
    <row r="516" spans="1:4" ht="15.75" hidden="1" customHeight="1">
      <c r="A516" s="48"/>
      <c r="B516" s="48"/>
      <c r="C516" s="48"/>
      <c r="D516" s="48"/>
    </row>
    <row r="517" spans="1:4" ht="15.75" hidden="1" customHeight="1">
      <c r="A517" s="48"/>
      <c r="B517" s="48"/>
      <c r="C517" s="48"/>
      <c r="D517" s="48"/>
    </row>
    <row r="518" spans="1:4" ht="15.75" hidden="1" customHeight="1">
      <c r="A518" s="48"/>
      <c r="B518" s="48"/>
      <c r="C518" s="48"/>
      <c r="D518" s="48"/>
    </row>
    <row r="519" spans="1:4" ht="15.75" hidden="1" customHeight="1">
      <c r="A519" s="48"/>
      <c r="B519" s="48"/>
      <c r="C519" s="48"/>
      <c r="D519" s="48"/>
    </row>
    <row r="520" spans="1:4" ht="15.75" hidden="1" customHeight="1">
      <c r="A520" s="48"/>
      <c r="B520" s="48"/>
      <c r="C520" s="48"/>
      <c r="D520" s="48"/>
    </row>
    <row r="521" spans="1:4" ht="15.75" hidden="1" customHeight="1">
      <c r="A521" s="48"/>
      <c r="B521" s="48"/>
      <c r="C521" s="48"/>
      <c r="D521" s="48"/>
    </row>
    <row r="522" spans="1:4" ht="15.75" hidden="1" customHeight="1">
      <c r="A522" s="48"/>
      <c r="B522" s="48"/>
      <c r="C522" s="48"/>
      <c r="D522" s="48"/>
    </row>
    <row r="523" spans="1:4" ht="15.75" hidden="1" customHeight="1">
      <c r="A523" s="48"/>
      <c r="B523" s="48"/>
      <c r="C523" s="48"/>
      <c r="D523" s="48"/>
    </row>
    <row r="524" spans="1:4" ht="15.75" hidden="1" customHeight="1">
      <c r="A524" s="48"/>
      <c r="B524" s="48"/>
      <c r="C524" s="48"/>
      <c r="D524" s="48"/>
    </row>
    <row r="525" spans="1:4" ht="15.75" hidden="1" customHeight="1">
      <c r="A525" s="48"/>
      <c r="B525" s="48"/>
      <c r="C525" s="48"/>
      <c r="D525" s="48"/>
    </row>
    <row r="526" spans="1:4" ht="15.75" hidden="1" customHeight="1">
      <c r="A526" s="48"/>
      <c r="B526" s="48"/>
      <c r="C526" s="48"/>
      <c r="D526" s="48"/>
    </row>
    <row r="527" spans="1:4" ht="15.75" hidden="1" customHeight="1">
      <c r="A527" s="48"/>
      <c r="B527" s="48"/>
      <c r="C527" s="48"/>
      <c r="D527" s="48"/>
    </row>
    <row r="528" spans="1:4" ht="15.75" hidden="1" customHeight="1">
      <c r="A528" s="48"/>
      <c r="B528" s="48"/>
      <c r="C528" s="48"/>
      <c r="D528" s="48"/>
    </row>
    <row r="529" spans="1:4" ht="15.75" hidden="1" customHeight="1">
      <c r="A529" s="48"/>
      <c r="B529" s="48"/>
      <c r="C529" s="48"/>
      <c r="D529" s="48"/>
    </row>
    <row r="530" spans="1:4" ht="15.75" hidden="1" customHeight="1">
      <c r="A530" s="48"/>
      <c r="B530" s="48"/>
      <c r="C530" s="48"/>
      <c r="D530" s="48"/>
    </row>
    <row r="531" spans="1:4" ht="15.75" hidden="1" customHeight="1">
      <c r="A531" s="48"/>
      <c r="B531" s="48"/>
      <c r="C531" s="48"/>
      <c r="D531" s="48"/>
    </row>
    <row r="532" spans="1:4" ht="15.75" hidden="1" customHeight="1">
      <c r="A532" s="48"/>
      <c r="B532" s="48"/>
      <c r="C532" s="48"/>
      <c r="D532" s="48"/>
    </row>
    <row r="533" spans="1:4" ht="15.75" hidden="1" customHeight="1">
      <c r="A533" s="48"/>
      <c r="B533" s="48"/>
      <c r="C533" s="48"/>
      <c r="D533" s="48"/>
    </row>
    <row r="534" spans="1:4" ht="15.75" hidden="1" customHeight="1">
      <c r="A534" s="48"/>
      <c r="B534" s="48"/>
      <c r="C534" s="48"/>
      <c r="D534" s="48"/>
    </row>
    <row r="535" spans="1:4" ht="15.75" hidden="1" customHeight="1">
      <c r="A535" s="48"/>
      <c r="B535" s="48"/>
      <c r="C535" s="48"/>
      <c r="D535" s="48"/>
    </row>
    <row r="536" spans="1:4" ht="15.75" hidden="1" customHeight="1">
      <c r="A536" s="48"/>
      <c r="B536" s="48"/>
      <c r="C536" s="48"/>
      <c r="D536" s="48"/>
    </row>
    <row r="537" spans="1:4" ht="15.75" hidden="1" customHeight="1">
      <c r="A537" s="48"/>
      <c r="B537" s="48"/>
      <c r="C537" s="48"/>
      <c r="D537" s="48"/>
    </row>
    <row r="538" spans="1:4" ht="15.75" hidden="1" customHeight="1">
      <c r="A538" s="48"/>
      <c r="B538" s="48"/>
      <c r="C538" s="48"/>
      <c r="D538" s="48"/>
    </row>
    <row r="539" spans="1:4" ht="15.75" hidden="1" customHeight="1">
      <c r="A539" s="48"/>
      <c r="B539" s="48"/>
      <c r="C539" s="48"/>
      <c r="D539" s="48"/>
    </row>
    <row r="540" spans="1:4" ht="15.75" hidden="1" customHeight="1">
      <c r="A540" s="48"/>
      <c r="B540" s="48"/>
      <c r="C540" s="48"/>
      <c r="D540" s="48"/>
    </row>
    <row r="541" spans="1:4" ht="15.75" hidden="1" customHeight="1">
      <c r="A541" s="48"/>
      <c r="B541" s="48"/>
      <c r="C541" s="48"/>
      <c r="D541" s="48"/>
    </row>
    <row r="542" spans="1:4" ht="15.75" hidden="1" customHeight="1">
      <c r="A542" s="48"/>
      <c r="B542" s="48"/>
      <c r="C542" s="48"/>
      <c r="D542" s="48"/>
    </row>
    <row r="543" spans="1:4" ht="15.75" hidden="1" customHeight="1">
      <c r="A543" s="48"/>
      <c r="B543" s="48"/>
      <c r="C543" s="48"/>
      <c r="D543" s="48"/>
    </row>
    <row r="544" spans="1:4" ht="15.75" hidden="1" customHeight="1">
      <c r="A544" s="48"/>
      <c r="B544" s="48"/>
      <c r="C544" s="48"/>
      <c r="D544" s="48"/>
    </row>
    <row r="545" spans="1:4" ht="15.75" hidden="1" customHeight="1">
      <c r="A545" s="48"/>
      <c r="B545" s="48"/>
      <c r="C545" s="48"/>
      <c r="D545" s="48"/>
    </row>
    <row r="546" spans="1:4" ht="15.75" hidden="1" customHeight="1">
      <c r="A546" s="48"/>
      <c r="B546" s="48"/>
      <c r="C546" s="48"/>
      <c r="D546" s="48"/>
    </row>
    <row r="547" spans="1:4" ht="15.75" hidden="1" customHeight="1">
      <c r="A547" s="48"/>
      <c r="B547" s="48"/>
      <c r="C547" s="48"/>
      <c r="D547" s="48"/>
    </row>
    <row r="548" spans="1:4" ht="15.75" hidden="1" customHeight="1">
      <c r="A548" s="48"/>
      <c r="B548" s="48"/>
      <c r="C548" s="48"/>
      <c r="D548" s="48"/>
    </row>
    <row r="549" spans="1:4" ht="15.75" hidden="1" customHeight="1">
      <c r="A549" s="48"/>
      <c r="B549" s="48"/>
      <c r="C549" s="48"/>
      <c r="D549" s="48"/>
    </row>
    <row r="550" spans="1:4" ht="15.75" hidden="1" customHeight="1">
      <c r="A550" s="48"/>
      <c r="B550" s="48"/>
      <c r="C550" s="48"/>
      <c r="D550" s="48"/>
    </row>
    <row r="551" spans="1:4" ht="15.75" hidden="1" customHeight="1">
      <c r="A551" s="48"/>
      <c r="B551" s="48"/>
      <c r="C551" s="48"/>
      <c r="D551" s="48"/>
    </row>
    <row r="552" spans="1:4" ht="15.75" hidden="1" customHeight="1">
      <c r="A552" s="48"/>
      <c r="B552" s="48"/>
      <c r="C552" s="48"/>
      <c r="D552" s="48"/>
    </row>
    <row r="553" spans="1:4" ht="15.75" hidden="1" customHeight="1">
      <c r="A553" s="48"/>
      <c r="B553" s="48"/>
      <c r="C553" s="48"/>
      <c r="D553" s="48"/>
    </row>
    <row r="554" spans="1:4" ht="15.75" hidden="1" customHeight="1">
      <c r="A554" s="48"/>
      <c r="B554" s="48"/>
      <c r="C554" s="48"/>
      <c r="D554" s="48"/>
    </row>
    <row r="555" spans="1:4" ht="15.75" hidden="1" customHeight="1">
      <c r="A555" s="48"/>
      <c r="B555" s="48"/>
      <c r="C555" s="48"/>
      <c r="D555" s="48"/>
    </row>
    <row r="556" spans="1:4" ht="15.75" hidden="1" customHeight="1">
      <c r="A556" s="48"/>
      <c r="B556" s="48"/>
      <c r="C556" s="48"/>
      <c r="D556" s="48"/>
    </row>
    <row r="557" spans="1:4" ht="15.75" hidden="1" customHeight="1">
      <c r="A557" s="48"/>
      <c r="B557" s="48"/>
      <c r="C557" s="48"/>
      <c r="D557" s="48"/>
    </row>
    <row r="558" spans="1:4" ht="15.75" hidden="1" customHeight="1">
      <c r="A558" s="48"/>
      <c r="B558" s="48"/>
      <c r="C558" s="48"/>
      <c r="D558" s="48"/>
    </row>
    <row r="559" spans="1:4" ht="15.75" hidden="1" customHeight="1">
      <c r="A559" s="48"/>
      <c r="B559" s="48"/>
      <c r="C559" s="48"/>
      <c r="D559" s="48"/>
    </row>
    <row r="560" spans="1:4" ht="15.75" hidden="1" customHeight="1">
      <c r="A560" s="48"/>
      <c r="B560" s="48"/>
      <c r="C560" s="48"/>
      <c r="D560" s="48"/>
    </row>
    <row r="561" spans="1:4" ht="15.75" hidden="1" customHeight="1">
      <c r="A561" s="48"/>
      <c r="B561" s="48"/>
      <c r="C561" s="48"/>
      <c r="D561" s="48"/>
    </row>
    <row r="562" spans="1:4" ht="15.75" hidden="1" customHeight="1">
      <c r="A562" s="48"/>
      <c r="B562" s="48"/>
      <c r="C562" s="48"/>
      <c r="D562" s="48"/>
    </row>
    <row r="563" spans="1:4" ht="15.75" hidden="1" customHeight="1">
      <c r="A563" s="48"/>
      <c r="B563" s="48"/>
      <c r="C563" s="48"/>
      <c r="D563" s="48"/>
    </row>
    <row r="564" spans="1:4" ht="15.75" hidden="1" customHeight="1">
      <c r="A564" s="48"/>
      <c r="B564" s="48"/>
      <c r="C564" s="48"/>
      <c r="D564" s="48"/>
    </row>
    <row r="565" spans="1:4" ht="15.75" hidden="1" customHeight="1">
      <c r="A565" s="48"/>
      <c r="B565" s="48"/>
      <c r="C565" s="48"/>
      <c r="D565" s="48"/>
    </row>
    <row r="566" spans="1:4" ht="15.75" hidden="1" customHeight="1">
      <c r="A566" s="48"/>
      <c r="B566" s="48"/>
      <c r="C566" s="48"/>
      <c r="D566" s="48"/>
    </row>
    <row r="567" spans="1:4" ht="15.75" hidden="1" customHeight="1">
      <c r="A567" s="48"/>
      <c r="B567" s="48"/>
      <c r="C567" s="48"/>
      <c r="D567" s="48"/>
    </row>
    <row r="568" spans="1:4" ht="15.75" hidden="1" customHeight="1">
      <c r="A568" s="48"/>
      <c r="B568" s="48"/>
      <c r="C568" s="48"/>
      <c r="D568" s="48"/>
    </row>
    <row r="569" spans="1:4" ht="15.75" hidden="1" customHeight="1">
      <c r="A569" s="48"/>
      <c r="B569" s="48"/>
      <c r="C569" s="48"/>
      <c r="D569" s="48"/>
    </row>
    <row r="570" spans="1:4" ht="15.75" hidden="1" customHeight="1">
      <c r="A570" s="48"/>
      <c r="B570" s="48"/>
      <c r="C570" s="48"/>
      <c r="D570" s="48"/>
    </row>
    <row r="571" spans="1:4" ht="15.75" hidden="1" customHeight="1">
      <c r="A571" s="48"/>
      <c r="B571" s="48"/>
      <c r="C571" s="48"/>
      <c r="D571" s="48"/>
    </row>
    <row r="572" spans="1:4" ht="15.75" hidden="1" customHeight="1">
      <c r="A572" s="48"/>
      <c r="B572" s="48"/>
      <c r="C572" s="48"/>
      <c r="D572" s="48"/>
    </row>
    <row r="573" spans="1:4" ht="15.75" hidden="1" customHeight="1">
      <c r="A573" s="48"/>
      <c r="B573" s="48"/>
      <c r="C573" s="48"/>
      <c r="D573" s="48"/>
    </row>
    <row r="574" spans="1:4" ht="15.75" hidden="1" customHeight="1">
      <c r="A574" s="48"/>
      <c r="B574" s="48"/>
      <c r="C574" s="48"/>
      <c r="D574" s="48"/>
    </row>
    <row r="575" spans="1:4" ht="15.75" hidden="1" customHeight="1">
      <c r="A575" s="48"/>
      <c r="B575" s="48"/>
      <c r="C575" s="48"/>
      <c r="D575" s="48"/>
    </row>
    <row r="576" spans="1:4" ht="15.75" hidden="1" customHeight="1">
      <c r="A576" s="48"/>
      <c r="B576" s="48"/>
      <c r="C576" s="48"/>
      <c r="D576" s="48"/>
    </row>
    <row r="577" spans="1:4" ht="15.75" hidden="1" customHeight="1">
      <c r="A577" s="48"/>
      <c r="B577" s="48"/>
      <c r="C577" s="48"/>
      <c r="D577" s="48"/>
    </row>
    <row r="578" spans="1:4" ht="15.75" hidden="1" customHeight="1">
      <c r="A578" s="48"/>
      <c r="B578" s="48"/>
      <c r="C578" s="48"/>
      <c r="D578" s="48"/>
    </row>
    <row r="579" spans="1:4" ht="15.75" hidden="1" customHeight="1">
      <c r="A579" s="48"/>
      <c r="B579" s="48"/>
      <c r="C579" s="48"/>
      <c r="D579" s="48"/>
    </row>
    <row r="580" spans="1:4" ht="15.75" hidden="1" customHeight="1">
      <c r="A580" s="48"/>
      <c r="B580" s="48"/>
      <c r="C580" s="48"/>
      <c r="D580" s="48"/>
    </row>
    <row r="581" spans="1:4" ht="15.75" hidden="1" customHeight="1">
      <c r="A581" s="48"/>
      <c r="B581" s="48"/>
      <c r="C581" s="48"/>
      <c r="D581" s="48"/>
    </row>
    <row r="582" spans="1:4" ht="15.75" hidden="1" customHeight="1">
      <c r="A582" s="48"/>
      <c r="B582" s="48"/>
      <c r="C582" s="48"/>
      <c r="D582" s="48"/>
    </row>
    <row r="583" spans="1:4" ht="15.75" hidden="1" customHeight="1">
      <c r="A583" s="48"/>
      <c r="B583" s="48"/>
      <c r="C583" s="48"/>
      <c r="D583" s="48"/>
    </row>
    <row r="584" spans="1:4" ht="15.75" hidden="1" customHeight="1">
      <c r="A584" s="48"/>
      <c r="B584" s="48"/>
      <c r="C584" s="48"/>
      <c r="D584" s="48"/>
    </row>
    <row r="585" spans="1:4" ht="15.75" hidden="1" customHeight="1">
      <c r="A585" s="48"/>
      <c r="B585" s="48"/>
      <c r="C585" s="48"/>
      <c r="D585" s="48"/>
    </row>
    <row r="586" spans="1:4" ht="15.75" hidden="1" customHeight="1">
      <c r="A586" s="48"/>
      <c r="B586" s="48"/>
      <c r="C586" s="48"/>
      <c r="D586" s="48"/>
    </row>
    <row r="587" spans="1:4" ht="15.75" hidden="1" customHeight="1">
      <c r="A587" s="48"/>
      <c r="B587" s="48"/>
      <c r="C587" s="48"/>
      <c r="D587" s="48"/>
    </row>
    <row r="588" spans="1:4" ht="15.75" hidden="1" customHeight="1">
      <c r="A588" s="48"/>
      <c r="B588" s="48"/>
      <c r="C588" s="48"/>
      <c r="D588" s="48"/>
    </row>
    <row r="589" spans="1:4" ht="15.75" hidden="1" customHeight="1">
      <c r="A589" s="48"/>
      <c r="B589" s="48"/>
      <c r="C589" s="48"/>
      <c r="D589" s="48"/>
    </row>
    <row r="590" spans="1:4" ht="15.75" hidden="1" customHeight="1">
      <c r="A590" s="48"/>
      <c r="B590" s="48"/>
      <c r="C590" s="48"/>
      <c r="D590" s="48"/>
    </row>
    <row r="591" spans="1:4" ht="15.75" hidden="1" customHeight="1">
      <c r="A591" s="48"/>
      <c r="B591" s="48"/>
      <c r="C591" s="48"/>
      <c r="D591" s="48"/>
    </row>
    <row r="592" spans="1:4" ht="15.75" hidden="1" customHeight="1">
      <c r="A592" s="48"/>
      <c r="B592" s="48"/>
      <c r="C592" s="48"/>
      <c r="D592" s="48"/>
    </row>
    <row r="593" spans="1:4" ht="15.75" hidden="1" customHeight="1">
      <c r="A593" s="48"/>
      <c r="B593" s="48"/>
      <c r="C593" s="48"/>
      <c r="D593" s="48"/>
    </row>
    <row r="594" spans="1:4" ht="15.75" hidden="1" customHeight="1">
      <c r="A594" s="48"/>
      <c r="B594" s="48"/>
      <c r="C594" s="48"/>
      <c r="D594" s="48"/>
    </row>
    <row r="595" spans="1:4" ht="15.75" hidden="1" customHeight="1">
      <c r="A595" s="48"/>
      <c r="B595" s="48"/>
      <c r="C595" s="48"/>
      <c r="D595" s="48"/>
    </row>
    <row r="596" spans="1:4" ht="15.75" hidden="1" customHeight="1">
      <c r="A596" s="48"/>
      <c r="B596" s="48"/>
      <c r="C596" s="48"/>
      <c r="D596" s="48"/>
    </row>
    <row r="597" spans="1:4" ht="15.75" hidden="1" customHeight="1">
      <c r="A597" s="48"/>
      <c r="B597" s="48"/>
      <c r="C597" s="48"/>
      <c r="D597" s="48"/>
    </row>
    <row r="598" spans="1:4" ht="15.75" hidden="1" customHeight="1">
      <c r="A598" s="48"/>
      <c r="B598" s="48"/>
      <c r="C598" s="48"/>
      <c r="D598" s="48"/>
    </row>
    <row r="599" spans="1:4" ht="15.75" hidden="1" customHeight="1">
      <c r="A599" s="48"/>
      <c r="B599" s="48"/>
      <c r="C599" s="48"/>
      <c r="D599" s="48"/>
    </row>
    <row r="600" spans="1:4" ht="15.75" hidden="1" customHeight="1">
      <c r="A600" s="48"/>
      <c r="B600" s="48"/>
      <c r="C600" s="48"/>
      <c r="D600" s="48"/>
    </row>
    <row r="601" spans="1:4" ht="15.75" hidden="1" customHeight="1">
      <c r="A601" s="48"/>
      <c r="B601" s="48"/>
      <c r="C601" s="48"/>
      <c r="D601" s="48"/>
    </row>
    <row r="602" spans="1:4" ht="15.75" hidden="1" customHeight="1">
      <c r="A602" s="48"/>
      <c r="B602" s="48"/>
      <c r="C602" s="48"/>
      <c r="D602" s="48"/>
    </row>
    <row r="603" spans="1:4" ht="15.75" hidden="1" customHeight="1">
      <c r="A603" s="48"/>
      <c r="B603" s="48"/>
      <c r="C603" s="48"/>
      <c r="D603" s="48"/>
    </row>
    <row r="604" spans="1:4" ht="15.75" hidden="1" customHeight="1">
      <c r="A604" s="48"/>
      <c r="B604" s="48"/>
      <c r="C604" s="48"/>
      <c r="D604" s="48"/>
    </row>
    <row r="605" spans="1:4" ht="15.75" hidden="1" customHeight="1">
      <c r="A605" s="48"/>
      <c r="B605" s="48"/>
      <c r="C605" s="48"/>
      <c r="D605" s="48"/>
    </row>
    <row r="606" spans="1:4" ht="15.75" hidden="1" customHeight="1">
      <c r="A606" s="48"/>
      <c r="B606" s="48"/>
      <c r="C606" s="48"/>
      <c r="D606" s="48"/>
    </row>
    <row r="607" spans="1:4" ht="15.75" hidden="1" customHeight="1">
      <c r="A607" s="48"/>
      <c r="B607" s="48"/>
      <c r="C607" s="48"/>
      <c r="D607" s="48"/>
    </row>
    <row r="608" spans="1:4" ht="15.75" hidden="1" customHeight="1">
      <c r="A608" s="48"/>
      <c r="B608" s="48"/>
      <c r="C608" s="48"/>
      <c r="D608" s="48"/>
    </row>
    <row r="609" spans="1:4" ht="15.75" hidden="1" customHeight="1">
      <c r="A609" s="48"/>
      <c r="B609" s="48"/>
      <c r="C609" s="48"/>
      <c r="D609" s="48"/>
    </row>
    <row r="610" spans="1:4" ht="15.75" hidden="1" customHeight="1">
      <c r="A610" s="48"/>
      <c r="B610" s="48"/>
      <c r="C610" s="48"/>
      <c r="D610" s="48"/>
    </row>
    <row r="611" spans="1:4" ht="15.75" hidden="1" customHeight="1">
      <c r="A611" s="48"/>
      <c r="B611" s="48"/>
      <c r="C611" s="48"/>
      <c r="D611" s="48"/>
    </row>
    <row r="612" spans="1:4" ht="15.75" hidden="1" customHeight="1">
      <c r="A612" s="48"/>
      <c r="B612" s="48"/>
      <c r="C612" s="48"/>
      <c r="D612" s="48"/>
    </row>
    <row r="613" spans="1:4" ht="15.75" hidden="1" customHeight="1">
      <c r="A613" s="48"/>
      <c r="B613" s="48"/>
      <c r="C613" s="48"/>
      <c r="D613" s="48"/>
    </row>
    <row r="614" spans="1:4" ht="15.75" hidden="1" customHeight="1">
      <c r="A614" s="48"/>
      <c r="B614" s="48"/>
      <c r="C614" s="48"/>
      <c r="D614" s="48"/>
    </row>
    <row r="615" spans="1:4" ht="15.75" hidden="1" customHeight="1">
      <c r="A615" s="48"/>
      <c r="B615" s="48"/>
      <c r="C615" s="48"/>
      <c r="D615" s="48"/>
    </row>
    <row r="616" spans="1:4" ht="15.75" hidden="1" customHeight="1">
      <c r="A616" s="48"/>
      <c r="B616" s="48"/>
      <c r="C616" s="48"/>
      <c r="D616" s="48"/>
    </row>
    <row r="617" spans="1:4" ht="15.75" hidden="1" customHeight="1">
      <c r="A617" s="48"/>
      <c r="B617" s="48"/>
      <c r="C617" s="48"/>
      <c r="D617" s="48"/>
    </row>
    <row r="618" spans="1:4" ht="15.75" hidden="1" customHeight="1">
      <c r="A618" s="48"/>
      <c r="B618" s="48"/>
      <c r="C618" s="48"/>
      <c r="D618" s="48"/>
    </row>
    <row r="619" spans="1:4" ht="15.75" hidden="1" customHeight="1">
      <c r="A619" s="48"/>
      <c r="B619" s="48"/>
      <c r="C619" s="48"/>
      <c r="D619" s="48"/>
    </row>
    <row r="620" spans="1:4" ht="15.75" hidden="1" customHeight="1">
      <c r="A620" s="48"/>
      <c r="B620" s="48"/>
      <c r="C620" s="48"/>
      <c r="D620" s="48"/>
    </row>
    <row r="621" spans="1:4" ht="15.75" hidden="1" customHeight="1">
      <c r="A621" s="48"/>
      <c r="B621" s="48"/>
      <c r="C621" s="48"/>
      <c r="D621" s="48"/>
    </row>
    <row r="622" spans="1:4" ht="15.75" hidden="1" customHeight="1">
      <c r="A622" s="48"/>
      <c r="B622" s="48"/>
      <c r="C622" s="48"/>
      <c r="D622" s="48"/>
    </row>
    <row r="623" spans="1:4" ht="15.75" hidden="1" customHeight="1">
      <c r="A623" s="48"/>
      <c r="B623" s="48"/>
      <c r="C623" s="48"/>
      <c r="D623" s="48"/>
    </row>
    <row r="624" spans="1:4" ht="15.75" hidden="1" customHeight="1">
      <c r="A624" s="48"/>
      <c r="B624" s="48"/>
      <c r="C624" s="48"/>
      <c r="D624" s="48"/>
    </row>
    <row r="625" spans="1:4" ht="15.75" hidden="1" customHeight="1">
      <c r="A625" s="48"/>
      <c r="B625" s="48"/>
      <c r="C625" s="48"/>
      <c r="D625" s="48"/>
    </row>
    <row r="626" spans="1:4" ht="15.75" hidden="1" customHeight="1">
      <c r="A626" s="48"/>
      <c r="B626" s="48"/>
      <c r="C626" s="48"/>
      <c r="D626" s="48"/>
    </row>
    <row r="627" spans="1:4" ht="15.75" hidden="1" customHeight="1">
      <c r="A627" s="48"/>
      <c r="B627" s="48"/>
      <c r="C627" s="48"/>
      <c r="D627" s="48"/>
    </row>
    <row r="628" spans="1:4" ht="15.75" hidden="1" customHeight="1">
      <c r="A628" s="48"/>
      <c r="B628" s="48"/>
      <c r="C628" s="48"/>
      <c r="D628" s="48"/>
    </row>
    <row r="629" spans="1:4" ht="15.75" hidden="1" customHeight="1">
      <c r="A629" s="48"/>
      <c r="B629" s="48"/>
      <c r="C629" s="48"/>
      <c r="D629" s="48"/>
    </row>
    <row r="630" spans="1:4" ht="15.75" hidden="1" customHeight="1">
      <c r="A630" s="48"/>
      <c r="B630" s="48"/>
      <c r="C630" s="48"/>
      <c r="D630" s="48"/>
    </row>
    <row r="631" spans="1:4" ht="15.75" hidden="1" customHeight="1">
      <c r="A631" s="48"/>
      <c r="B631" s="48"/>
      <c r="C631" s="48"/>
      <c r="D631" s="48"/>
    </row>
    <row r="632" spans="1:4" ht="15.75" hidden="1" customHeight="1">
      <c r="A632" s="48"/>
      <c r="B632" s="48"/>
      <c r="C632" s="48"/>
      <c r="D632" s="48"/>
    </row>
    <row r="633" spans="1:4" ht="15.75" hidden="1" customHeight="1">
      <c r="A633" s="48"/>
      <c r="B633" s="48"/>
      <c r="C633" s="48"/>
      <c r="D633" s="48"/>
    </row>
    <row r="634" spans="1:4" ht="15.75" hidden="1" customHeight="1">
      <c r="A634" s="48"/>
      <c r="B634" s="48"/>
      <c r="C634" s="48"/>
      <c r="D634" s="48"/>
    </row>
    <row r="635" spans="1:4" ht="15.75" hidden="1" customHeight="1">
      <c r="A635" s="48"/>
      <c r="B635" s="48"/>
      <c r="C635" s="48"/>
      <c r="D635" s="48"/>
    </row>
    <row r="636" spans="1:4" ht="15.75" hidden="1" customHeight="1">
      <c r="A636" s="48"/>
      <c r="B636" s="48"/>
      <c r="C636" s="48"/>
      <c r="D636" s="48"/>
    </row>
    <row r="637" spans="1:4" ht="15.75" hidden="1" customHeight="1">
      <c r="A637" s="48"/>
      <c r="B637" s="48"/>
      <c r="C637" s="48"/>
      <c r="D637" s="48"/>
    </row>
    <row r="638" spans="1:4" ht="15.75" hidden="1" customHeight="1">
      <c r="A638" s="48"/>
      <c r="B638" s="48"/>
      <c r="C638" s="48"/>
      <c r="D638" s="48"/>
    </row>
    <row r="639" spans="1:4" ht="15.75" hidden="1" customHeight="1">
      <c r="A639" s="48"/>
      <c r="B639" s="48"/>
      <c r="C639" s="48"/>
      <c r="D639" s="48"/>
    </row>
    <row r="640" spans="1:4" ht="15.75" hidden="1" customHeight="1">
      <c r="A640" s="48"/>
      <c r="B640" s="48"/>
      <c r="C640" s="48"/>
      <c r="D640" s="48"/>
    </row>
    <row r="641" spans="1:4" ht="15.75" hidden="1" customHeight="1">
      <c r="A641" s="48"/>
      <c r="B641" s="48"/>
      <c r="C641" s="48"/>
      <c r="D641" s="48"/>
    </row>
    <row r="642" spans="1:4" ht="15.75" hidden="1" customHeight="1">
      <c r="A642" s="48"/>
      <c r="B642" s="48"/>
      <c r="C642" s="48"/>
      <c r="D642" s="48"/>
    </row>
    <row r="643" spans="1:4" ht="15.75" hidden="1" customHeight="1">
      <c r="A643" s="48"/>
      <c r="B643" s="48"/>
      <c r="C643" s="48"/>
      <c r="D643" s="48"/>
    </row>
    <row r="644" spans="1:4" ht="15.75" hidden="1" customHeight="1">
      <c r="A644" s="48"/>
      <c r="B644" s="48"/>
      <c r="C644" s="48"/>
      <c r="D644" s="48"/>
    </row>
    <row r="645" spans="1:4" ht="15.75" hidden="1" customHeight="1">
      <c r="A645" s="48"/>
      <c r="B645" s="48"/>
      <c r="C645" s="48"/>
      <c r="D645" s="48"/>
    </row>
    <row r="646" spans="1:4" ht="15.75" hidden="1" customHeight="1">
      <c r="A646" s="48"/>
      <c r="B646" s="48"/>
      <c r="C646" s="48"/>
      <c r="D646" s="48"/>
    </row>
    <row r="647" spans="1:4" ht="15.75" hidden="1" customHeight="1">
      <c r="A647" s="48"/>
      <c r="B647" s="48"/>
      <c r="C647" s="48"/>
      <c r="D647" s="48"/>
    </row>
    <row r="648" spans="1:4" ht="15.75" hidden="1" customHeight="1">
      <c r="A648" s="48"/>
      <c r="B648" s="48"/>
      <c r="C648" s="48"/>
      <c r="D648" s="48"/>
    </row>
    <row r="649" spans="1:4" ht="15.75" hidden="1" customHeight="1">
      <c r="A649" s="48"/>
      <c r="B649" s="48"/>
      <c r="C649" s="48"/>
      <c r="D649" s="48"/>
    </row>
    <row r="650" spans="1:4" ht="15.75" hidden="1" customHeight="1">
      <c r="A650" s="48"/>
      <c r="B650" s="48"/>
      <c r="C650" s="48"/>
      <c r="D650" s="48"/>
    </row>
    <row r="651" spans="1:4" ht="15.75" hidden="1" customHeight="1">
      <c r="A651" s="48"/>
      <c r="B651" s="48"/>
      <c r="C651" s="48"/>
      <c r="D651" s="48"/>
    </row>
    <row r="652" spans="1:4" ht="15.75" hidden="1" customHeight="1">
      <c r="A652" s="48"/>
      <c r="B652" s="48"/>
      <c r="C652" s="48"/>
      <c r="D652" s="48"/>
    </row>
    <row r="653" spans="1:4" ht="15.75" hidden="1" customHeight="1">
      <c r="A653" s="48"/>
      <c r="B653" s="48"/>
      <c r="C653" s="48"/>
      <c r="D653" s="48"/>
    </row>
    <row r="654" spans="1:4" ht="15.75" hidden="1" customHeight="1">
      <c r="A654" s="48"/>
      <c r="B654" s="48"/>
      <c r="C654" s="48"/>
      <c r="D654" s="48"/>
    </row>
    <row r="655" spans="1:4" ht="15.75" hidden="1" customHeight="1">
      <c r="A655" s="48"/>
      <c r="B655" s="48"/>
      <c r="C655" s="48"/>
      <c r="D655" s="48"/>
    </row>
    <row r="656" spans="1:4" ht="15.75" hidden="1" customHeight="1">
      <c r="A656" s="48"/>
      <c r="B656" s="48"/>
      <c r="C656" s="48"/>
      <c r="D656" s="48"/>
    </row>
    <row r="657" spans="1:4" ht="15.75" hidden="1" customHeight="1">
      <c r="A657" s="48"/>
      <c r="B657" s="48"/>
      <c r="C657" s="48"/>
      <c r="D657" s="48"/>
    </row>
    <row r="658" spans="1:4" ht="15.75" hidden="1" customHeight="1">
      <c r="A658" s="48"/>
      <c r="B658" s="48"/>
      <c r="C658" s="48"/>
      <c r="D658" s="48"/>
    </row>
    <row r="659" spans="1:4" ht="15.75" hidden="1" customHeight="1">
      <c r="A659" s="48"/>
      <c r="B659" s="48"/>
      <c r="C659" s="48"/>
      <c r="D659" s="48"/>
    </row>
    <row r="660" spans="1:4" ht="15.75" hidden="1" customHeight="1">
      <c r="A660" s="48"/>
      <c r="B660" s="48"/>
      <c r="C660" s="48"/>
      <c r="D660" s="48"/>
    </row>
    <row r="661" spans="1:4" ht="15.75" hidden="1" customHeight="1">
      <c r="A661" s="48"/>
      <c r="B661" s="48"/>
      <c r="C661" s="48"/>
      <c r="D661" s="48"/>
    </row>
    <row r="662" spans="1:4" ht="15.75" hidden="1" customHeight="1">
      <c r="A662" s="48"/>
      <c r="B662" s="48"/>
      <c r="C662" s="48"/>
      <c r="D662" s="48"/>
    </row>
    <row r="663" spans="1:4" ht="15.75" hidden="1" customHeight="1">
      <c r="A663" s="48"/>
      <c r="B663" s="48"/>
      <c r="C663" s="48"/>
      <c r="D663" s="48"/>
    </row>
    <row r="664" spans="1:4" ht="15.75" hidden="1" customHeight="1">
      <c r="A664" s="48"/>
      <c r="B664" s="48"/>
      <c r="C664" s="48"/>
      <c r="D664" s="48"/>
    </row>
    <row r="665" spans="1:4" ht="15.75" hidden="1" customHeight="1">
      <c r="A665" s="48"/>
      <c r="B665" s="48"/>
      <c r="C665" s="48"/>
      <c r="D665" s="48"/>
    </row>
    <row r="666" spans="1:4" ht="15.75" hidden="1" customHeight="1">
      <c r="A666" s="48"/>
      <c r="B666" s="48"/>
      <c r="C666" s="48"/>
      <c r="D666" s="48"/>
    </row>
    <row r="667" spans="1:4" ht="15.75" hidden="1" customHeight="1">
      <c r="A667" s="48"/>
      <c r="B667" s="48"/>
      <c r="C667" s="48"/>
      <c r="D667" s="48"/>
    </row>
    <row r="668" spans="1:4" ht="15.75" hidden="1" customHeight="1">
      <c r="A668" s="48"/>
      <c r="B668" s="48"/>
      <c r="C668" s="48"/>
      <c r="D668" s="48"/>
    </row>
    <row r="669" spans="1:4" ht="15.75" hidden="1" customHeight="1">
      <c r="A669" s="48"/>
      <c r="B669" s="48"/>
      <c r="C669" s="48"/>
      <c r="D669" s="48"/>
    </row>
    <row r="670" spans="1:4" ht="15.75" hidden="1" customHeight="1">
      <c r="A670" s="48"/>
      <c r="B670" s="48"/>
      <c r="C670" s="48"/>
      <c r="D670" s="48"/>
    </row>
    <row r="671" spans="1:4" ht="15.75" hidden="1" customHeight="1">
      <c r="A671" s="48"/>
      <c r="B671" s="48"/>
      <c r="C671" s="48"/>
      <c r="D671" s="48"/>
    </row>
    <row r="672" spans="1:4" ht="15.75" hidden="1" customHeight="1">
      <c r="A672" s="48"/>
      <c r="B672" s="48"/>
      <c r="C672" s="48"/>
      <c r="D672" s="48"/>
    </row>
    <row r="673" spans="1:4" ht="15.75" hidden="1" customHeight="1">
      <c r="A673" s="48"/>
      <c r="B673" s="48"/>
      <c r="C673" s="48"/>
      <c r="D673" s="48"/>
    </row>
    <row r="674" spans="1:4" ht="15.75" hidden="1" customHeight="1">
      <c r="A674" s="48"/>
      <c r="B674" s="48"/>
      <c r="C674" s="48"/>
      <c r="D674" s="48"/>
    </row>
    <row r="675" spans="1:4" ht="15.75" hidden="1" customHeight="1">
      <c r="A675" s="48"/>
      <c r="B675" s="48"/>
      <c r="C675" s="48"/>
      <c r="D675" s="48"/>
    </row>
    <row r="676" spans="1:4" ht="15.75" hidden="1" customHeight="1">
      <c r="A676" s="48"/>
      <c r="B676" s="48"/>
      <c r="C676" s="48"/>
      <c r="D676" s="48"/>
    </row>
    <row r="677" spans="1:4" ht="15.75" hidden="1" customHeight="1">
      <c r="A677" s="48"/>
      <c r="B677" s="48"/>
      <c r="C677" s="48"/>
      <c r="D677" s="48"/>
    </row>
    <row r="678" spans="1:4" ht="15.75" hidden="1" customHeight="1">
      <c r="A678" s="48"/>
      <c r="B678" s="48"/>
      <c r="C678" s="48"/>
      <c r="D678" s="48"/>
    </row>
    <row r="679" spans="1:4" ht="15.75" hidden="1" customHeight="1">
      <c r="A679" s="48"/>
      <c r="B679" s="48"/>
      <c r="C679" s="48"/>
      <c r="D679" s="48"/>
    </row>
    <row r="680" spans="1:4" ht="15.75" hidden="1" customHeight="1">
      <c r="A680" s="48"/>
      <c r="B680" s="48"/>
      <c r="C680" s="48"/>
      <c r="D680" s="48"/>
    </row>
    <row r="681" spans="1:4" ht="15.75" hidden="1" customHeight="1">
      <c r="A681" s="48"/>
      <c r="B681" s="48"/>
      <c r="C681" s="48"/>
      <c r="D681" s="48"/>
    </row>
    <row r="682" spans="1:4" ht="15.75" hidden="1" customHeight="1">
      <c r="A682" s="48"/>
      <c r="B682" s="48"/>
      <c r="C682" s="48"/>
      <c r="D682" s="48"/>
    </row>
    <row r="683" spans="1:4" ht="15.75" hidden="1" customHeight="1">
      <c r="A683" s="48"/>
      <c r="B683" s="48"/>
      <c r="C683" s="48"/>
      <c r="D683" s="48"/>
    </row>
    <row r="684" spans="1:4" ht="15.75" hidden="1" customHeight="1">
      <c r="A684" s="48"/>
      <c r="B684" s="48"/>
      <c r="C684" s="48"/>
      <c r="D684" s="48"/>
    </row>
    <row r="685" spans="1:4" ht="15.75" hidden="1" customHeight="1">
      <c r="A685" s="48"/>
      <c r="B685" s="48"/>
      <c r="C685" s="48"/>
      <c r="D685" s="48"/>
    </row>
    <row r="686" spans="1:4" ht="15.75" hidden="1" customHeight="1">
      <c r="A686" s="48"/>
      <c r="B686" s="48"/>
      <c r="C686" s="48"/>
      <c r="D686" s="48"/>
    </row>
    <row r="687" spans="1:4" ht="15.75" hidden="1" customHeight="1">
      <c r="A687" s="48"/>
      <c r="B687" s="48"/>
      <c r="C687" s="48"/>
      <c r="D687" s="48"/>
    </row>
    <row r="688" spans="1:4" ht="15.75" hidden="1" customHeight="1">
      <c r="A688" s="48"/>
      <c r="B688" s="48"/>
      <c r="C688" s="48"/>
      <c r="D688" s="48"/>
    </row>
    <row r="689" spans="1:4" ht="15.75" hidden="1" customHeight="1">
      <c r="A689" s="48"/>
      <c r="B689" s="48"/>
      <c r="C689" s="48"/>
      <c r="D689" s="48"/>
    </row>
    <row r="690" spans="1:4" ht="15.75" hidden="1" customHeight="1">
      <c r="A690" s="48"/>
      <c r="B690" s="48"/>
      <c r="C690" s="48"/>
      <c r="D690" s="48"/>
    </row>
    <row r="691" spans="1:4" ht="15.75" hidden="1" customHeight="1">
      <c r="A691" s="48"/>
      <c r="B691" s="48"/>
      <c r="C691" s="48"/>
      <c r="D691" s="48"/>
    </row>
    <row r="692" spans="1:4" ht="15.75" hidden="1" customHeight="1">
      <c r="A692" s="48"/>
      <c r="B692" s="48"/>
      <c r="C692" s="48"/>
      <c r="D692" s="48"/>
    </row>
    <row r="693" spans="1:4" ht="15.75" hidden="1" customHeight="1">
      <c r="A693" s="48"/>
      <c r="B693" s="48"/>
      <c r="C693" s="48"/>
      <c r="D693" s="48"/>
    </row>
    <row r="694" spans="1:4" ht="15.75" hidden="1" customHeight="1">
      <c r="A694" s="48"/>
      <c r="B694" s="48"/>
      <c r="C694" s="48"/>
      <c r="D694" s="48"/>
    </row>
    <row r="695" spans="1:4" ht="15.75" hidden="1" customHeight="1">
      <c r="A695" s="48"/>
      <c r="B695" s="48"/>
      <c r="C695" s="48"/>
      <c r="D695" s="48"/>
    </row>
    <row r="696" spans="1:4" ht="15.75" hidden="1" customHeight="1">
      <c r="A696" s="48"/>
      <c r="B696" s="48"/>
      <c r="C696" s="48"/>
      <c r="D696" s="48"/>
    </row>
    <row r="697" spans="1:4" ht="15.75" hidden="1" customHeight="1">
      <c r="A697" s="48"/>
      <c r="B697" s="48"/>
      <c r="C697" s="48"/>
      <c r="D697" s="48"/>
    </row>
    <row r="698" spans="1:4" ht="15.75" hidden="1" customHeight="1">
      <c r="A698" s="48"/>
      <c r="B698" s="48"/>
      <c r="C698" s="48"/>
      <c r="D698" s="48"/>
    </row>
    <row r="699" spans="1:4" ht="15.75" hidden="1" customHeight="1">
      <c r="A699" s="48"/>
      <c r="B699" s="48"/>
      <c r="C699" s="48"/>
      <c r="D699" s="48"/>
    </row>
    <row r="700" spans="1:4" ht="15.75" hidden="1" customHeight="1">
      <c r="A700" s="48"/>
      <c r="B700" s="48"/>
      <c r="C700" s="48"/>
      <c r="D700" s="48"/>
    </row>
    <row r="701" spans="1:4" ht="15.75" hidden="1" customHeight="1">
      <c r="A701" s="48"/>
      <c r="B701" s="48"/>
      <c r="C701" s="48"/>
      <c r="D701" s="48"/>
    </row>
    <row r="702" spans="1:4" ht="15.75" hidden="1" customHeight="1">
      <c r="A702" s="48"/>
      <c r="B702" s="48"/>
      <c r="C702" s="48"/>
      <c r="D702" s="48"/>
    </row>
    <row r="703" spans="1:4" ht="15.75" hidden="1" customHeight="1">
      <c r="A703" s="48"/>
      <c r="B703" s="48"/>
      <c r="C703" s="48"/>
      <c r="D703" s="48"/>
    </row>
    <row r="704" spans="1:4" ht="15.75" hidden="1" customHeight="1">
      <c r="A704" s="48"/>
      <c r="B704" s="48"/>
      <c r="C704" s="48"/>
      <c r="D704" s="48"/>
    </row>
    <row r="705" spans="1:4" ht="15.75" hidden="1" customHeight="1">
      <c r="A705" s="48"/>
      <c r="B705" s="48"/>
      <c r="C705" s="48"/>
      <c r="D705" s="48"/>
    </row>
    <row r="706" spans="1:4" ht="15.75" hidden="1" customHeight="1">
      <c r="A706" s="48"/>
      <c r="B706" s="48"/>
      <c r="C706" s="48"/>
      <c r="D706" s="48"/>
    </row>
    <row r="707" spans="1:4" ht="15.75" hidden="1" customHeight="1">
      <c r="A707" s="48"/>
      <c r="B707" s="48"/>
      <c r="C707" s="48"/>
      <c r="D707" s="48"/>
    </row>
    <row r="708" spans="1:4" ht="15.75" hidden="1" customHeight="1">
      <c r="A708" s="48"/>
      <c r="B708" s="48"/>
      <c r="C708" s="48"/>
      <c r="D708" s="48"/>
    </row>
    <row r="709" spans="1:4" ht="15.75" hidden="1" customHeight="1">
      <c r="A709" s="48"/>
      <c r="B709" s="48"/>
      <c r="C709" s="48"/>
      <c r="D709" s="48"/>
    </row>
    <row r="710" spans="1:4" ht="15.75" hidden="1" customHeight="1">
      <c r="A710" s="48"/>
      <c r="B710" s="48"/>
      <c r="C710" s="48"/>
      <c r="D710" s="48"/>
    </row>
    <row r="711" spans="1:4" ht="15.75" hidden="1" customHeight="1">
      <c r="A711" s="48"/>
      <c r="B711" s="48"/>
      <c r="C711" s="48"/>
      <c r="D711" s="48"/>
    </row>
    <row r="712" spans="1:4" ht="15.75" hidden="1" customHeight="1">
      <c r="A712" s="48"/>
      <c r="B712" s="48"/>
      <c r="C712" s="48"/>
      <c r="D712" s="48"/>
    </row>
    <row r="713" spans="1:4" ht="15.75" hidden="1" customHeight="1">
      <c r="A713" s="48"/>
      <c r="B713" s="48"/>
      <c r="C713" s="48"/>
      <c r="D713" s="48"/>
    </row>
    <row r="714" spans="1:4" ht="15.75" hidden="1" customHeight="1">
      <c r="A714" s="48"/>
      <c r="B714" s="48"/>
      <c r="C714" s="48"/>
      <c r="D714" s="48"/>
    </row>
    <row r="715" spans="1:4" ht="15.75" hidden="1" customHeight="1">
      <c r="A715" s="48"/>
      <c r="B715" s="48"/>
      <c r="C715" s="48"/>
      <c r="D715" s="48"/>
    </row>
    <row r="716" spans="1:4" ht="15.75" hidden="1" customHeight="1">
      <c r="A716" s="48"/>
      <c r="B716" s="48"/>
      <c r="C716" s="48"/>
      <c r="D716" s="48"/>
    </row>
    <row r="717" spans="1:4" ht="15.75" hidden="1" customHeight="1">
      <c r="A717" s="48"/>
      <c r="B717" s="48"/>
      <c r="C717" s="48"/>
      <c r="D717" s="48"/>
    </row>
    <row r="718" spans="1:4" ht="15.75" hidden="1" customHeight="1">
      <c r="A718" s="48"/>
      <c r="B718" s="48"/>
      <c r="C718" s="48"/>
      <c r="D718" s="48"/>
    </row>
    <row r="719" spans="1:4" ht="15.75" hidden="1" customHeight="1">
      <c r="A719" s="48"/>
      <c r="B719" s="48"/>
      <c r="C719" s="48"/>
      <c r="D719" s="48"/>
    </row>
    <row r="720" spans="1:4" ht="15.75" hidden="1" customHeight="1">
      <c r="A720" s="48"/>
      <c r="B720" s="48"/>
      <c r="C720" s="48"/>
      <c r="D720" s="48"/>
    </row>
    <row r="721" spans="1:4" ht="15.75" hidden="1" customHeight="1">
      <c r="A721" s="48"/>
      <c r="B721" s="48"/>
      <c r="C721" s="48"/>
      <c r="D721" s="48"/>
    </row>
    <row r="722" spans="1:4" ht="15.75" hidden="1" customHeight="1">
      <c r="A722" s="48"/>
      <c r="B722" s="48"/>
      <c r="C722" s="48"/>
      <c r="D722" s="48"/>
    </row>
    <row r="723" spans="1:4" ht="15.75" hidden="1" customHeight="1">
      <c r="A723" s="48"/>
      <c r="B723" s="48"/>
      <c r="C723" s="48"/>
      <c r="D723" s="48"/>
    </row>
    <row r="724" spans="1:4" ht="15.75" hidden="1" customHeight="1">
      <c r="A724" s="48"/>
      <c r="B724" s="48"/>
      <c r="C724" s="48"/>
      <c r="D724" s="48"/>
    </row>
    <row r="725" spans="1:4" ht="15.75" hidden="1" customHeight="1">
      <c r="A725" s="48"/>
      <c r="B725" s="48"/>
      <c r="C725" s="48"/>
      <c r="D725" s="48"/>
    </row>
    <row r="726" spans="1:4" ht="15.75" hidden="1" customHeight="1">
      <c r="A726" s="48"/>
      <c r="B726" s="48"/>
      <c r="C726" s="48"/>
      <c r="D726" s="48"/>
    </row>
    <row r="727" spans="1:4" ht="15.75" hidden="1" customHeight="1">
      <c r="A727" s="48"/>
      <c r="B727" s="48"/>
      <c r="C727" s="48"/>
      <c r="D727" s="48"/>
    </row>
    <row r="728" spans="1:4" ht="15.75" hidden="1" customHeight="1">
      <c r="A728" s="48"/>
      <c r="B728" s="48"/>
      <c r="C728" s="48"/>
      <c r="D728" s="48"/>
    </row>
    <row r="729" spans="1:4" ht="15.75" hidden="1" customHeight="1">
      <c r="A729" s="48"/>
      <c r="B729" s="48"/>
      <c r="C729" s="48"/>
      <c r="D729" s="48"/>
    </row>
    <row r="730" spans="1:4" ht="15.75" hidden="1" customHeight="1">
      <c r="A730" s="48"/>
      <c r="B730" s="48"/>
      <c r="C730" s="48"/>
      <c r="D730" s="48"/>
    </row>
    <row r="731" spans="1:4" ht="15.75" hidden="1" customHeight="1">
      <c r="A731" s="48"/>
      <c r="B731" s="48"/>
      <c r="C731" s="48"/>
      <c r="D731" s="48"/>
    </row>
    <row r="732" spans="1:4" ht="15.75" hidden="1" customHeight="1">
      <c r="A732" s="48"/>
      <c r="B732" s="48"/>
      <c r="C732" s="48"/>
      <c r="D732" s="48"/>
    </row>
    <row r="733" spans="1:4" ht="15.75" hidden="1" customHeight="1">
      <c r="A733" s="48"/>
      <c r="B733" s="48"/>
      <c r="C733" s="48"/>
      <c r="D733" s="48"/>
    </row>
    <row r="734" spans="1:4" ht="15.75" hidden="1" customHeight="1">
      <c r="A734" s="48"/>
      <c r="B734" s="48"/>
      <c r="C734" s="48"/>
      <c r="D734" s="48"/>
    </row>
    <row r="735" spans="1:4" ht="15.75" hidden="1" customHeight="1">
      <c r="A735" s="48"/>
      <c r="B735" s="48"/>
      <c r="C735" s="48"/>
      <c r="D735" s="48"/>
    </row>
    <row r="736" spans="1:4" ht="15.75" hidden="1" customHeight="1">
      <c r="A736" s="48"/>
      <c r="B736" s="48"/>
      <c r="C736" s="48"/>
      <c r="D736" s="48"/>
    </row>
    <row r="737" spans="1:4" ht="15.75" hidden="1" customHeight="1">
      <c r="A737" s="48"/>
      <c r="B737" s="48"/>
      <c r="C737" s="48"/>
      <c r="D737" s="48"/>
    </row>
    <row r="738" spans="1:4" ht="15.75" hidden="1" customHeight="1">
      <c r="A738" s="48"/>
      <c r="B738" s="48"/>
      <c r="C738" s="48"/>
      <c r="D738" s="48"/>
    </row>
    <row r="739" spans="1:4" ht="15.75" hidden="1" customHeight="1">
      <c r="A739" s="48"/>
      <c r="B739" s="48"/>
      <c r="C739" s="48"/>
      <c r="D739" s="48"/>
    </row>
    <row r="740" spans="1:4" ht="15.75" hidden="1" customHeight="1">
      <c r="A740" s="48"/>
      <c r="B740" s="48"/>
      <c r="C740" s="48"/>
      <c r="D740" s="48"/>
    </row>
    <row r="741" spans="1:4" ht="15.75" hidden="1" customHeight="1">
      <c r="A741" s="48"/>
      <c r="B741" s="48"/>
      <c r="C741" s="48"/>
      <c r="D741" s="48"/>
    </row>
    <row r="742" spans="1:4" ht="15.75" hidden="1" customHeight="1">
      <c r="A742" s="48"/>
      <c r="B742" s="48"/>
      <c r="C742" s="48"/>
      <c r="D742" s="48"/>
    </row>
    <row r="743" spans="1:4" ht="15.75" hidden="1" customHeight="1">
      <c r="A743" s="48"/>
      <c r="B743" s="48"/>
      <c r="C743" s="48"/>
      <c r="D743" s="48"/>
    </row>
    <row r="744" spans="1:4" ht="15.75" hidden="1" customHeight="1">
      <c r="A744" s="48"/>
      <c r="B744" s="48"/>
      <c r="C744" s="48"/>
      <c r="D744" s="48"/>
    </row>
    <row r="745" spans="1:4" ht="15.75" hidden="1" customHeight="1">
      <c r="A745" s="48"/>
      <c r="B745" s="48"/>
      <c r="C745" s="48"/>
      <c r="D745" s="48"/>
    </row>
    <row r="746" spans="1:4" ht="15.75" hidden="1" customHeight="1">
      <c r="A746" s="48"/>
      <c r="B746" s="48"/>
      <c r="C746" s="48"/>
      <c r="D746" s="48"/>
    </row>
    <row r="747" spans="1:4" ht="15.75" hidden="1" customHeight="1">
      <c r="A747" s="48"/>
      <c r="B747" s="48"/>
      <c r="C747" s="48"/>
      <c r="D747" s="48"/>
    </row>
    <row r="748" spans="1:4" ht="15.75" hidden="1" customHeight="1">
      <c r="A748" s="48"/>
      <c r="B748" s="48"/>
      <c r="C748" s="48"/>
      <c r="D748" s="48"/>
    </row>
    <row r="749" spans="1:4" ht="15.75" hidden="1" customHeight="1">
      <c r="A749" s="48"/>
      <c r="B749" s="48"/>
      <c r="C749" s="48"/>
      <c r="D749" s="48"/>
    </row>
    <row r="750" spans="1:4" ht="15.75" hidden="1" customHeight="1">
      <c r="A750" s="48"/>
      <c r="B750" s="48"/>
      <c r="C750" s="48"/>
      <c r="D750" s="48"/>
    </row>
    <row r="751" spans="1:4" ht="15.75" hidden="1" customHeight="1">
      <c r="A751" s="48"/>
      <c r="B751" s="48"/>
      <c r="C751" s="48"/>
      <c r="D751" s="48"/>
    </row>
    <row r="752" spans="1:4" ht="15.75" hidden="1" customHeight="1">
      <c r="A752" s="48"/>
      <c r="B752" s="48"/>
      <c r="C752" s="48"/>
      <c r="D752" s="48"/>
    </row>
    <row r="753" spans="1:4" ht="15.75" hidden="1" customHeight="1">
      <c r="A753" s="48"/>
      <c r="B753" s="48"/>
      <c r="C753" s="48"/>
      <c r="D753" s="48"/>
    </row>
    <row r="754" spans="1:4" ht="15.75" hidden="1" customHeight="1">
      <c r="A754" s="48"/>
      <c r="B754" s="48"/>
      <c r="C754" s="48"/>
      <c r="D754" s="48"/>
    </row>
    <row r="755" spans="1:4" ht="15.75" hidden="1" customHeight="1">
      <c r="A755" s="48"/>
      <c r="B755" s="48"/>
      <c r="C755" s="48"/>
      <c r="D755" s="48"/>
    </row>
    <row r="756" spans="1:4" ht="15.75" hidden="1" customHeight="1">
      <c r="A756" s="48"/>
      <c r="B756" s="48"/>
      <c r="C756" s="48"/>
      <c r="D756" s="48"/>
    </row>
    <row r="757" spans="1:4" ht="15.75" hidden="1" customHeight="1">
      <c r="A757" s="48"/>
      <c r="B757" s="48"/>
      <c r="C757" s="48"/>
      <c r="D757" s="48"/>
    </row>
    <row r="758" spans="1:4" ht="15.75" hidden="1" customHeight="1">
      <c r="A758" s="48"/>
      <c r="B758" s="48"/>
      <c r="C758" s="48"/>
      <c r="D758" s="48"/>
    </row>
    <row r="759" spans="1:4" ht="15.75" hidden="1" customHeight="1">
      <c r="A759" s="48"/>
      <c r="B759" s="48"/>
      <c r="C759" s="48"/>
      <c r="D759" s="48"/>
    </row>
    <row r="760" spans="1:4" ht="15.75" hidden="1" customHeight="1">
      <c r="A760" s="48"/>
      <c r="B760" s="48"/>
      <c r="C760" s="48"/>
      <c r="D760" s="48"/>
    </row>
    <row r="761" spans="1:4" ht="15.75" hidden="1" customHeight="1">
      <c r="A761" s="48"/>
      <c r="B761" s="48"/>
      <c r="C761" s="48"/>
      <c r="D761" s="48"/>
    </row>
    <row r="762" spans="1:4" ht="15.75" hidden="1" customHeight="1">
      <c r="A762" s="48"/>
      <c r="B762" s="48"/>
      <c r="C762" s="48"/>
      <c r="D762" s="48"/>
    </row>
    <row r="763" spans="1:4" ht="15.75" hidden="1" customHeight="1">
      <c r="A763" s="48"/>
      <c r="B763" s="48"/>
      <c r="C763" s="48"/>
      <c r="D763" s="48"/>
    </row>
    <row r="764" spans="1:4" ht="15.75" hidden="1" customHeight="1">
      <c r="A764" s="48"/>
      <c r="B764" s="48"/>
      <c r="C764" s="48"/>
      <c r="D764" s="48"/>
    </row>
    <row r="765" spans="1:4" ht="15.75" hidden="1" customHeight="1">
      <c r="A765" s="48"/>
      <c r="B765" s="48"/>
      <c r="C765" s="48"/>
      <c r="D765" s="48"/>
    </row>
    <row r="766" spans="1:4" ht="15.75" hidden="1" customHeight="1">
      <c r="A766" s="48"/>
      <c r="B766" s="48"/>
      <c r="C766" s="48"/>
      <c r="D766" s="48"/>
    </row>
    <row r="767" spans="1:4" ht="15.75" hidden="1" customHeight="1">
      <c r="A767" s="48"/>
      <c r="B767" s="48"/>
      <c r="C767" s="48"/>
      <c r="D767" s="48"/>
    </row>
    <row r="768" spans="1:4" ht="15.75" hidden="1" customHeight="1">
      <c r="A768" s="48"/>
      <c r="B768" s="48"/>
      <c r="C768" s="48"/>
      <c r="D768" s="48"/>
    </row>
    <row r="769" spans="1:4" ht="15.75" hidden="1" customHeight="1">
      <c r="A769" s="48"/>
      <c r="B769" s="48"/>
      <c r="C769" s="48"/>
      <c r="D769" s="48"/>
    </row>
    <row r="770" spans="1:4" ht="15.75" hidden="1" customHeight="1">
      <c r="A770" s="48"/>
      <c r="B770" s="48"/>
      <c r="C770" s="48"/>
      <c r="D770" s="48"/>
    </row>
    <row r="771" spans="1:4" ht="15.75" hidden="1" customHeight="1">
      <c r="A771" s="48"/>
      <c r="B771" s="48"/>
      <c r="C771" s="48"/>
      <c r="D771" s="48"/>
    </row>
    <row r="772" spans="1:4" ht="15.75" hidden="1" customHeight="1">
      <c r="A772" s="48"/>
      <c r="B772" s="48"/>
      <c r="C772" s="48"/>
      <c r="D772" s="48"/>
    </row>
    <row r="773" spans="1:4" ht="15.75" hidden="1" customHeight="1">
      <c r="A773" s="48"/>
      <c r="B773" s="48"/>
      <c r="C773" s="48"/>
      <c r="D773" s="48"/>
    </row>
    <row r="774" spans="1:4" ht="15.75" hidden="1" customHeight="1">
      <c r="A774" s="48"/>
      <c r="B774" s="48"/>
      <c r="C774" s="48"/>
      <c r="D774" s="48"/>
    </row>
    <row r="775" spans="1:4" ht="15.75" hidden="1" customHeight="1">
      <c r="A775" s="48"/>
      <c r="B775" s="48"/>
      <c r="C775" s="48"/>
      <c r="D775" s="48"/>
    </row>
    <row r="776" spans="1:4" ht="15.75" hidden="1" customHeight="1">
      <c r="A776" s="48"/>
      <c r="B776" s="48"/>
      <c r="C776" s="48"/>
      <c r="D776" s="48"/>
    </row>
    <row r="777" spans="1:4" ht="15.75" hidden="1" customHeight="1">
      <c r="A777" s="48"/>
      <c r="B777" s="48"/>
      <c r="C777" s="48"/>
      <c r="D777" s="48"/>
    </row>
    <row r="778" spans="1:4" ht="15.75" hidden="1" customHeight="1">
      <c r="A778" s="48"/>
      <c r="B778" s="48"/>
      <c r="C778" s="48"/>
      <c r="D778" s="48"/>
    </row>
    <row r="779" spans="1:4" ht="15.75" hidden="1" customHeight="1">
      <c r="A779" s="48"/>
      <c r="B779" s="48"/>
      <c r="C779" s="48"/>
      <c r="D779" s="48"/>
    </row>
    <row r="780" spans="1:4" ht="15.75" hidden="1" customHeight="1">
      <c r="A780" s="48"/>
      <c r="B780" s="48"/>
      <c r="C780" s="48"/>
      <c r="D780" s="48"/>
    </row>
    <row r="781" spans="1:4" ht="15.75" hidden="1" customHeight="1">
      <c r="A781" s="48"/>
      <c r="B781" s="48"/>
      <c r="C781" s="48"/>
      <c r="D781" s="48"/>
    </row>
    <row r="782" spans="1:4" ht="15.75" hidden="1" customHeight="1">
      <c r="A782" s="48"/>
      <c r="B782" s="48"/>
      <c r="C782" s="48"/>
      <c r="D782" s="48"/>
    </row>
    <row r="783" spans="1:4" ht="15.75" hidden="1" customHeight="1">
      <c r="A783" s="48"/>
      <c r="B783" s="48"/>
      <c r="C783" s="48"/>
      <c r="D783" s="48"/>
    </row>
    <row r="784" spans="1:4" ht="15.75" hidden="1" customHeight="1">
      <c r="A784" s="48"/>
      <c r="B784" s="48"/>
      <c r="C784" s="48"/>
      <c r="D784" s="48"/>
    </row>
    <row r="785" spans="1:4" ht="15.75" hidden="1" customHeight="1">
      <c r="A785" s="48"/>
      <c r="B785" s="48"/>
      <c r="C785" s="48"/>
      <c r="D785" s="48"/>
    </row>
    <row r="786" spans="1:4" ht="15.75" hidden="1" customHeight="1">
      <c r="A786" s="48"/>
      <c r="B786" s="48"/>
      <c r="C786" s="48"/>
      <c r="D786" s="48"/>
    </row>
    <row r="787" spans="1:4" ht="15.75" hidden="1" customHeight="1">
      <c r="A787" s="48"/>
      <c r="B787" s="48"/>
      <c r="C787" s="48"/>
      <c r="D787" s="48"/>
    </row>
    <row r="788" spans="1:4" ht="15.75" hidden="1" customHeight="1">
      <c r="A788" s="48"/>
      <c r="B788" s="48"/>
      <c r="C788" s="48"/>
      <c r="D788" s="48"/>
    </row>
    <row r="789" spans="1:4" ht="15.75" hidden="1" customHeight="1">
      <c r="A789" s="48"/>
      <c r="B789" s="48"/>
      <c r="C789" s="48"/>
      <c r="D789" s="48"/>
    </row>
    <row r="790" spans="1:4" ht="15.75" hidden="1" customHeight="1">
      <c r="A790" s="48"/>
      <c r="B790" s="48"/>
      <c r="C790" s="48"/>
      <c r="D790" s="48"/>
    </row>
    <row r="791" spans="1:4" ht="15.75" hidden="1" customHeight="1">
      <c r="A791" s="48"/>
      <c r="B791" s="48"/>
      <c r="C791" s="48"/>
      <c r="D791" s="48"/>
    </row>
    <row r="792" spans="1:4" ht="15.75" hidden="1" customHeight="1">
      <c r="A792" s="48"/>
      <c r="B792" s="48"/>
      <c r="C792" s="48"/>
      <c r="D792" s="48"/>
    </row>
    <row r="793" spans="1:4" ht="15.75" hidden="1" customHeight="1">
      <c r="A793" s="48"/>
      <c r="B793" s="48"/>
      <c r="C793" s="48"/>
      <c r="D793" s="48"/>
    </row>
    <row r="794" spans="1:4" ht="15.75" hidden="1" customHeight="1">
      <c r="A794" s="48"/>
      <c r="B794" s="48"/>
      <c r="C794" s="48"/>
      <c r="D794" s="48"/>
    </row>
    <row r="795" spans="1:4" ht="15.75" hidden="1" customHeight="1">
      <c r="A795" s="48"/>
      <c r="B795" s="48"/>
      <c r="C795" s="48"/>
      <c r="D795" s="48"/>
    </row>
    <row r="796" spans="1:4" ht="15.75" hidden="1" customHeight="1">
      <c r="A796" s="48"/>
      <c r="B796" s="48"/>
      <c r="C796" s="48"/>
      <c r="D796" s="48"/>
    </row>
    <row r="797" spans="1:4" ht="15.75" hidden="1" customHeight="1">
      <c r="A797" s="48"/>
      <c r="B797" s="48"/>
      <c r="C797" s="48"/>
      <c r="D797" s="48"/>
    </row>
    <row r="798" spans="1:4" ht="15.75" hidden="1" customHeight="1">
      <c r="A798" s="48"/>
      <c r="B798" s="48"/>
      <c r="C798" s="48"/>
      <c r="D798" s="48"/>
    </row>
    <row r="799" spans="1:4" ht="15.75" hidden="1" customHeight="1">
      <c r="A799" s="48"/>
      <c r="B799" s="48"/>
      <c r="C799" s="48"/>
      <c r="D799" s="48"/>
    </row>
    <row r="800" spans="1:4" ht="15.75" hidden="1" customHeight="1">
      <c r="A800" s="48"/>
      <c r="B800" s="48"/>
      <c r="C800" s="48"/>
      <c r="D800" s="48"/>
    </row>
    <row r="801" spans="1:4" ht="15.75" hidden="1" customHeight="1">
      <c r="A801" s="48"/>
      <c r="B801" s="48"/>
      <c r="C801" s="48"/>
      <c r="D801" s="48"/>
    </row>
    <row r="802" spans="1:4" ht="15.75" hidden="1" customHeight="1">
      <c r="A802" s="48"/>
      <c r="B802" s="48"/>
      <c r="C802" s="48"/>
      <c r="D802" s="48"/>
    </row>
    <row r="803" spans="1:4" ht="15.75" hidden="1" customHeight="1">
      <c r="A803" s="48"/>
      <c r="B803" s="48"/>
      <c r="C803" s="48"/>
      <c r="D803" s="48"/>
    </row>
    <row r="804" spans="1:4" ht="15.75" hidden="1" customHeight="1">
      <c r="A804" s="48"/>
      <c r="B804" s="48"/>
      <c r="C804" s="48"/>
      <c r="D804" s="48"/>
    </row>
    <row r="805" spans="1:4" ht="15.75" hidden="1" customHeight="1">
      <c r="A805" s="48"/>
      <c r="B805" s="48"/>
      <c r="C805" s="48"/>
      <c r="D805" s="48"/>
    </row>
    <row r="806" spans="1:4" ht="15.75" hidden="1" customHeight="1">
      <c r="A806" s="48"/>
      <c r="B806" s="48"/>
      <c r="C806" s="48"/>
      <c r="D806" s="48"/>
    </row>
    <row r="807" spans="1:4" ht="15.75" hidden="1" customHeight="1">
      <c r="A807" s="48"/>
      <c r="B807" s="48"/>
      <c r="C807" s="48"/>
      <c r="D807" s="48"/>
    </row>
    <row r="808" spans="1:4" ht="15.75" hidden="1" customHeight="1">
      <c r="A808" s="48"/>
      <c r="B808" s="48"/>
      <c r="C808" s="48"/>
      <c r="D808" s="48"/>
    </row>
    <row r="809" spans="1:4" ht="15.75" hidden="1" customHeight="1">
      <c r="A809" s="48"/>
      <c r="B809" s="48"/>
      <c r="C809" s="48"/>
      <c r="D809" s="48"/>
    </row>
    <row r="810" spans="1:4" ht="15.75" hidden="1" customHeight="1">
      <c r="A810" s="48"/>
      <c r="B810" s="48"/>
      <c r="C810" s="48"/>
      <c r="D810" s="48"/>
    </row>
    <row r="811" spans="1:4" ht="15.75" hidden="1" customHeight="1">
      <c r="A811" s="48"/>
      <c r="B811" s="48"/>
      <c r="C811" s="48"/>
      <c r="D811" s="48"/>
    </row>
    <row r="812" spans="1:4" ht="15.75" hidden="1" customHeight="1">
      <c r="A812" s="48"/>
      <c r="B812" s="48"/>
      <c r="C812" s="48"/>
      <c r="D812" s="48"/>
    </row>
    <row r="813" spans="1:4" ht="15.75" hidden="1" customHeight="1">
      <c r="A813" s="48"/>
      <c r="B813" s="48"/>
      <c r="C813" s="48"/>
      <c r="D813" s="48"/>
    </row>
    <row r="814" spans="1:4" ht="15.75" hidden="1" customHeight="1">
      <c r="A814" s="48"/>
      <c r="B814" s="48"/>
      <c r="C814" s="48"/>
      <c r="D814" s="48"/>
    </row>
    <row r="815" spans="1:4" ht="15.75" hidden="1" customHeight="1">
      <c r="A815" s="48"/>
      <c r="B815" s="48"/>
      <c r="C815" s="48"/>
      <c r="D815" s="48"/>
    </row>
    <row r="816" spans="1:4" ht="15.75" hidden="1" customHeight="1">
      <c r="A816" s="48"/>
      <c r="B816" s="48"/>
      <c r="C816" s="48"/>
      <c r="D816" s="48"/>
    </row>
    <row r="817" spans="1:4" ht="15.75" hidden="1" customHeight="1">
      <c r="A817" s="48"/>
      <c r="B817" s="48"/>
      <c r="C817" s="48"/>
      <c r="D817" s="48"/>
    </row>
    <row r="818" spans="1:4" ht="15.75" hidden="1" customHeight="1">
      <c r="A818" s="48"/>
      <c r="B818" s="48"/>
      <c r="C818" s="48"/>
      <c r="D818" s="48"/>
    </row>
    <row r="819" spans="1:4" ht="15.75" hidden="1" customHeight="1">
      <c r="A819" s="48"/>
      <c r="B819" s="48"/>
      <c r="C819" s="48"/>
      <c r="D819" s="48"/>
    </row>
    <row r="820" spans="1:4" ht="15.75" hidden="1" customHeight="1">
      <c r="A820" s="48"/>
      <c r="B820" s="48"/>
      <c r="C820" s="48"/>
      <c r="D820" s="48"/>
    </row>
    <row r="821" spans="1:4" ht="15.75" hidden="1" customHeight="1">
      <c r="A821" s="48"/>
      <c r="B821" s="48"/>
      <c r="C821" s="48"/>
      <c r="D821" s="48"/>
    </row>
    <row r="822" spans="1:4" ht="15.75" hidden="1" customHeight="1">
      <c r="A822" s="48"/>
      <c r="B822" s="48"/>
      <c r="C822" s="48"/>
      <c r="D822" s="48"/>
    </row>
    <row r="823" spans="1:4" ht="15.75" hidden="1" customHeight="1">
      <c r="A823" s="48"/>
      <c r="B823" s="48"/>
      <c r="C823" s="48"/>
      <c r="D823" s="48"/>
    </row>
    <row r="824" spans="1:4" ht="15.75" hidden="1" customHeight="1">
      <c r="A824" s="48"/>
      <c r="B824" s="48"/>
      <c r="C824" s="48"/>
      <c r="D824" s="48"/>
    </row>
    <row r="825" spans="1:4" ht="15.75" hidden="1" customHeight="1">
      <c r="A825" s="48"/>
      <c r="B825" s="48"/>
      <c r="C825" s="48"/>
      <c r="D825" s="48"/>
    </row>
    <row r="826" spans="1:4" ht="15.75" hidden="1" customHeight="1">
      <c r="A826" s="48"/>
      <c r="B826" s="48"/>
      <c r="C826" s="48"/>
      <c r="D826" s="48"/>
    </row>
    <row r="827" spans="1:4" ht="15.75" hidden="1" customHeight="1">
      <c r="A827" s="48"/>
      <c r="B827" s="48"/>
      <c r="C827" s="48"/>
      <c r="D827" s="48"/>
    </row>
    <row r="828" spans="1:4" ht="15.75" hidden="1" customHeight="1">
      <c r="A828" s="48"/>
      <c r="B828" s="48"/>
      <c r="C828" s="48"/>
      <c r="D828" s="48"/>
    </row>
    <row r="829" spans="1:4" ht="15.75" hidden="1" customHeight="1">
      <c r="A829" s="48"/>
      <c r="B829" s="48"/>
      <c r="C829" s="48"/>
      <c r="D829" s="48"/>
    </row>
    <row r="830" spans="1:4" ht="15.75" hidden="1" customHeight="1">
      <c r="A830" s="48"/>
      <c r="B830" s="48"/>
      <c r="C830" s="48"/>
      <c r="D830" s="48"/>
    </row>
    <row r="831" spans="1:4" ht="15.75" hidden="1" customHeight="1">
      <c r="A831" s="48"/>
      <c r="B831" s="48"/>
      <c r="C831" s="48"/>
      <c r="D831" s="48"/>
    </row>
    <row r="832" spans="1:4" ht="15.75" hidden="1" customHeight="1">
      <c r="A832" s="48"/>
      <c r="B832" s="48"/>
      <c r="C832" s="48"/>
      <c r="D832" s="48"/>
    </row>
    <row r="833" spans="1:4" ht="15.75" hidden="1" customHeight="1">
      <c r="A833" s="48"/>
      <c r="B833" s="48"/>
      <c r="C833" s="48"/>
      <c r="D833" s="48"/>
    </row>
    <row r="834" spans="1:4" ht="15.75" hidden="1" customHeight="1">
      <c r="A834" s="48"/>
      <c r="B834" s="48"/>
      <c r="C834" s="48"/>
      <c r="D834" s="48"/>
    </row>
    <row r="835" spans="1:4" ht="15.75" hidden="1" customHeight="1">
      <c r="A835" s="48"/>
      <c r="B835" s="48"/>
      <c r="C835" s="48"/>
      <c r="D835" s="48"/>
    </row>
    <row r="836" spans="1:4" ht="15.75" hidden="1" customHeight="1">
      <c r="A836" s="48"/>
      <c r="B836" s="48"/>
      <c r="C836" s="48"/>
      <c r="D836" s="48"/>
    </row>
    <row r="837" spans="1:4" ht="15.75" hidden="1" customHeight="1">
      <c r="A837" s="48"/>
      <c r="B837" s="48"/>
      <c r="C837" s="48"/>
      <c r="D837" s="48"/>
    </row>
    <row r="838" spans="1:4" ht="15.75" hidden="1" customHeight="1">
      <c r="A838" s="48"/>
      <c r="B838" s="48"/>
      <c r="C838" s="48"/>
      <c r="D838" s="48"/>
    </row>
    <row r="839" spans="1:4" ht="15.75" hidden="1" customHeight="1">
      <c r="A839" s="48"/>
      <c r="B839" s="48"/>
      <c r="C839" s="48"/>
      <c r="D839" s="48"/>
    </row>
    <row r="840" spans="1:4" ht="15.75" hidden="1" customHeight="1">
      <c r="A840" s="48"/>
      <c r="B840" s="48"/>
      <c r="C840" s="48"/>
      <c r="D840" s="48"/>
    </row>
    <row r="841" spans="1:4" ht="15.75" hidden="1" customHeight="1">
      <c r="A841" s="48"/>
      <c r="B841" s="48"/>
      <c r="C841" s="48"/>
      <c r="D841" s="48"/>
    </row>
    <row r="842" spans="1:4" ht="15.75" hidden="1" customHeight="1">
      <c r="A842" s="48"/>
      <c r="B842" s="48"/>
      <c r="C842" s="48"/>
      <c r="D842" s="48"/>
    </row>
    <row r="843" spans="1:4" ht="15.75" hidden="1" customHeight="1">
      <c r="A843" s="48"/>
      <c r="B843" s="48"/>
      <c r="C843" s="48"/>
      <c r="D843" s="48"/>
    </row>
    <row r="844" spans="1:4" ht="15.75" hidden="1" customHeight="1">
      <c r="A844" s="48"/>
      <c r="B844" s="48"/>
      <c r="C844" s="48"/>
      <c r="D844" s="48"/>
    </row>
    <row r="845" spans="1:4" ht="15.75" hidden="1" customHeight="1">
      <c r="A845" s="48"/>
      <c r="B845" s="48"/>
      <c r="C845" s="48"/>
      <c r="D845" s="48"/>
    </row>
    <row r="846" spans="1:4" ht="15.75" hidden="1" customHeight="1">
      <c r="A846" s="48"/>
      <c r="B846" s="48"/>
      <c r="C846" s="48"/>
      <c r="D846" s="48"/>
    </row>
    <row r="847" spans="1:4" ht="15.75" hidden="1" customHeight="1">
      <c r="A847" s="48"/>
      <c r="B847" s="48"/>
      <c r="C847" s="48"/>
      <c r="D847" s="48"/>
    </row>
    <row r="848" spans="1:4" ht="15.75" hidden="1" customHeight="1">
      <c r="A848" s="48"/>
      <c r="B848" s="48"/>
      <c r="C848" s="48"/>
      <c r="D848" s="48"/>
    </row>
    <row r="849" spans="1:4" ht="15.75" hidden="1" customHeight="1">
      <c r="A849" s="48"/>
      <c r="B849" s="48"/>
      <c r="C849" s="48"/>
      <c r="D849" s="48"/>
    </row>
    <row r="850" spans="1:4" ht="15.75" hidden="1" customHeight="1">
      <c r="A850" s="48"/>
      <c r="B850" s="48"/>
      <c r="C850" s="48"/>
      <c r="D850" s="48"/>
    </row>
    <row r="851" spans="1:4" ht="15.75" hidden="1" customHeight="1">
      <c r="A851" s="48"/>
      <c r="B851" s="48"/>
      <c r="C851" s="48"/>
      <c r="D851" s="48"/>
    </row>
    <row r="852" spans="1:4" ht="15.75" hidden="1" customHeight="1">
      <c r="A852" s="48"/>
      <c r="B852" s="48"/>
      <c r="C852" s="48"/>
      <c r="D852" s="48"/>
    </row>
    <row r="853" spans="1:4" ht="15.75" hidden="1" customHeight="1">
      <c r="A853" s="48"/>
      <c r="B853" s="48"/>
      <c r="C853" s="48"/>
      <c r="D853" s="48"/>
    </row>
    <row r="854" spans="1:4" ht="15.75" hidden="1" customHeight="1">
      <c r="A854" s="48"/>
      <c r="B854" s="48"/>
      <c r="C854" s="48"/>
      <c r="D854" s="48"/>
    </row>
    <row r="855" spans="1:4" ht="15.75" hidden="1" customHeight="1">
      <c r="A855" s="48"/>
      <c r="B855" s="48"/>
      <c r="C855" s="48"/>
      <c r="D855" s="48"/>
    </row>
    <row r="856" spans="1:4" ht="15.75" hidden="1" customHeight="1">
      <c r="A856" s="48"/>
      <c r="B856" s="48"/>
      <c r="C856" s="48"/>
      <c r="D856" s="48"/>
    </row>
    <row r="857" spans="1:4" ht="15.75" hidden="1" customHeight="1">
      <c r="A857" s="48"/>
      <c r="B857" s="48"/>
      <c r="C857" s="48"/>
      <c r="D857" s="48"/>
    </row>
    <row r="858" spans="1:4" ht="15.75" hidden="1" customHeight="1">
      <c r="A858" s="48"/>
      <c r="B858" s="48"/>
      <c r="C858" s="48"/>
      <c r="D858" s="48"/>
    </row>
    <row r="859" spans="1:4" ht="15.75" hidden="1" customHeight="1">
      <c r="A859" s="48"/>
      <c r="B859" s="48"/>
      <c r="C859" s="48"/>
      <c r="D859" s="48"/>
    </row>
    <row r="860" spans="1:4" ht="15.75" hidden="1" customHeight="1">
      <c r="A860" s="48"/>
      <c r="B860" s="48"/>
      <c r="C860" s="48"/>
      <c r="D860" s="48"/>
    </row>
    <row r="861" spans="1:4" ht="15.75" hidden="1" customHeight="1">
      <c r="A861" s="48"/>
      <c r="B861" s="48"/>
      <c r="C861" s="48"/>
      <c r="D861" s="48"/>
    </row>
    <row r="862" spans="1:4" ht="15.75" hidden="1" customHeight="1">
      <c r="A862" s="48"/>
      <c r="B862" s="48"/>
      <c r="C862" s="48"/>
      <c r="D862" s="48"/>
    </row>
    <row r="863" spans="1:4" ht="15.75" hidden="1" customHeight="1">
      <c r="A863" s="48"/>
      <c r="B863" s="48"/>
      <c r="C863" s="48"/>
      <c r="D863" s="48"/>
    </row>
    <row r="864" spans="1:4" ht="15.75" hidden="1" customHeight="1">
      <c r="A864" s="48"/>
      <c r="B864" s="48"/>
      <c r="C864" s="48"/>
      <c r="D864" s="48"/>
    </row>
    <row r="865" spans="1:4" ht="15.75" hidden="1" customHeight="1">
      <c r="A865" s="48"/>
      <c r="B865" s="48"/>
      <c r="C865" s="48"/>
      <c r="D865" s="48"/>
    </row>
    <row r="866" spans="1:4" ht="15.75" hidden="1" customHeight="1">
      <c r="A866" s="48"/>
      <c r="B866" s="48"/>
      <c r="C866" s="48"/>
      <c r="D866" s="48"/>
    </row>
    <row r="867" spans="1:4" ht="15.75" hidden="1" customHeight="1">
      <c r="A867" s="48"/>
      <c r="B867" s="48"/>
      <c r="C867" s="48"/>
      <c r="D867" s="48"/>
    </row>
    <row r="868" spans="1:4" ht="15.75" hidden="1" customHeight="1">
      <c r="A868" s="48"/>
      <c r="B868" s="48"/>
      <c r="C868" s="48"/>
      <c r="D868" s="48"/>
    </row>
    <row r="869" spans="1:4" ht="15.75" hidden="1" customHeight="1">
      <c r="A869" s="48"/>
      <c r="B869" s="48"/>
      <c r="C869" s="48"/>
      <c r="D869" s="48"/>
    </row>
    <row r="870" spans="1:4" ht="15.75" hidden="1" customHeight="1">
      <c r="A870" s="48"/>
      <c r="B870" s="48"/>
      <c r="C870" s="48"/>
      <c r="D870" s="48"/>
    </row>
    <row r="871" spans="1:4" ht="15.75" hidden="1" customHeight="1">
      <c r="A871" s="48"/>
      <c r="B871" s="48"/>
      <c r="C871" s="48"/>
      <c r="D871" s="48"/>
    </row>
    <row r="872" spans="1:4" ht="15.75" hidden="1" customHeight="1">
      <c r="A872" s="48"/>
      <c r="B872" s="48"/>
      <c r="C872" s="48"/>
      <c r="D872" s="48"/>
    </row>
    <row r="873" spans="1:4" ht="15.75" hidden="1" customHeight="1">
      <c r="A873" s="48"/>
      <c r="B873" s="48"/>
      <c r="C873" s="48"/>
      <c r="D873" s="48"/>
    </row>
    <row r="874" spans="1:4" ht="15.75" hidden="1" customHeight="1">
      <c r="A874" s="48"/>
      <c r="B874" s="48"/>
      <c r="C874" s="48"/>
      <c r="D874" s="48"/>
    </row>
    <row r="875" spans="1:4" ht="15.75" hidden="1" customHeight="1">
      <c r="A875" s="48"/>
      <c r="B875" s="48"/>
      <c r="C875" s="48"/>
      <c r="D875" s="48"/>
    </row>
    <row r="876" spans="1:4" ht="15.75" hidden="1" customHeight="1">
      <c r="A876" s="48"/>
      <c r="B876" s="48"/>
      <c r="C876" s="48"/>
      <c r="D876" s="48"/>
    </row>
    <row r="877" spans="1:4" ht="15.75" hidden="1" customHeight="1">
      <c r="A877" s="48"/>
      <c r="B877" s="48"/>
      <c r="C877" s="48"/>
      <c r="D877" s="48"/>
    </row>
    <row r="878" spans="1:4" ht="15.75" hidden="1" customHeight="1">
      <c r="A878" s="48"/>
      <c r="B878" s="48"/>
      <c r="C878" s="48"/>
      <c r="D878" s="48"/>
    </row>
    <row r="879" spans="1:4" ht="15.75" hidden="1" customHeight="1">
      <c r="A879" s="48"/>
      <c r="B879" s="48"/>
      <c r="C879" s="48"/>
      <c r="D879" s="48"/>
    </row>
    <row r="880" spans="1:4" ht="15.75" hidden="1" customHeight="1">
      <c r="A880" s="48"/>
      <c r="B880" s="48"/>
      <c r="C880" s="48"/>
      <c r="D880" s="48"/>
    </row>
    <row r="881" spans="1:4" ht="15.75" hidden="1" customHeight="1">
      <c r="A881" s="48"/>
      <c r="B881" s="48"/>
      <c r="C881" s="48"/>
      <c r="D881" s="48"/>
    </row>
    <row r="882" spans="1:4" ht="15.75" hidden="1" customHeight="1">
      <c r="A882" s="48"/>
      <c r="B882" s="48"/>
      <c r="C882" s="48"/>
      <c r="D882" s="48"/>
    </row>
    <row r="883" spans="1:4" ht="15.75" hidden="1" customHeight="1">
      <c r="A883" s="48"/>
      <c r="B883" s="48"/>
      <c r="C883" s="48"/>
      <c r="D883" s="48"/>
    </row>
    <row r="884" spans="1:4" ht="15.75" hidden="1" customHeight="1">
      <c r="A884" s="48"/>
      <c r="B884" s="48"/>
      <c r="C884" s="48"/>
      <c r="D884" s="48"/>
    </row>
    <row r="885" spans="1:4" ht="15.75" hidden="1" customHeight="1">
      <c r="A885" s="48"/>
      <c r="B885" s="48"/>
      <c r="C885" s="48"/>
      <c r="D885" s="48"/>
    </row>
    <row r="886" spans="1:4" ht="15.75" hidden="1" customHeight="1">
      <c r="A886" s="48"/>
      <c r="B886" s="48"/>
      <c r="C886" s="48"/>
      <c r="D886" s="48"/>
    </row>
    <row r="887" spans="1:4" ht="15.75" hidden="1" customHeight="1">
      <c r="A887" s="48"/>
      <c r="B887" s="48"/>
      <c r="C887" s="48"/>
      <c r="D887" s="48"/>
    </row>
    <row r="888" spans="1:4" ht="15.75" hidden="1" customHeight="1">
      <c r="A888" s="48"/>
      <c r="B888" s="48"/>
      <c r="C888" s="48"/>
      <c r="D888" s="48"/>
    </row>
    <row r="889" spans="1:4" ht="15.75" hidden="1" customHeight="1">
      <c r="A889" s="48"/>
      <c r="B889" s="48"/>
      <c r="C889" s="48"/>
      <c r="D889" s="48"/>
    </row>
    <row r="890" spans="1:4" ht="15.75" hidden="1" customHeight="1">
      <c r="A890" s="48"/>
      <c r="B890" s="48"/>
      <c r="C890" s="48"/>
      <c r="D890" s="48"/>
    </row>
    <row r="891" spans="1:4" ht="15.75" hidden="1" customHeight="1">
      <c r="A891" s="48"/>
      <c r="B891" s="48"/>
      <c r="C891" s="48"/>
      <c r="D891" s="48"/>
    </row>
    <row r="892" spans="1:4" ht="15.75" hidden="1" customHeight="1">
      <c r="A892" s="48"/>
      <c r="B892" s="48"/>
      <c r="C892" s="48"/>
      <c r="D892" s="48"/>
    </row>
    <row r="893" spans="1:4" ht="15.75" hidden="1" customHeight="1">
      <c r="A893" s="48"/>
      <c r="B893" s="48"/>
      <c r="C893" s="48"/>
      <c r="D893" s="48"/>
    </row>
    <row r="894" spans="1:4" ht="15.75" hidden="1" customHeight="1">
      <c r="A894" s="48"/>
      <c r="B894" s="48"/>
      <c r="C894" s="48"/>
      <c r="D894" s="48"/>
    </row>
    <row r="895" spans="1:4" ht="15.75" hidden="1" customHeight="1">
      <c r="A895" s="48"/>
      <c r="B895" s="48"/>
      <c r="C895" s="48"/>
      <c r="D895" s="48"/>
    </row>
    <row r="896" spans="1:4" ht="15.75" hidden="1" customHeight="1">
      <c r="A896" s="48"/>
      <c r="B896" s="48"/>
      <c r="C896" s="48"/>
      <c r="D896" s="48"/>
    </row>
    <row r="897" spans="1:4" ht="15.75" hidden="1" customHeight="1">
      <c r="A897" s="48"/>
      <c r="B897" s="48"/>
      <c r="C897" s="48"/>
      <c r="D897" s="48"/>
    </row>
    <row r="898" spans="1:4" ht="15.75" hidden="1" customHeight="1">
      <c r="A898" s="48"/>
      <c r="B898" s="48"/>
      <c r="C898" s="48"/>
      <c r="D898" s="48"/>
    </row>
    <row r="899" spans="1:4" ht="15.75" hidden="1" customHeight="1">
      <c r="A899" s="48"/>
      <c r="B899" s="48"/>
      <c r="C899" s="48"/>
      <c r="D899" s="48"/>
    </row>
    <row r="900" spans="1:4" ht="15.75" hidden="1" customHeight="1">
      <c r="A900" s="48"/>
      <c r="B900" s="48"/>
      <c r="C900" s="48"/>
      <c r="D900" s="48"/>
    </row>
    <row r="901" spans="1:4" ht="15.75" hidden="1" customHeight="1">
      <c r="A901" s="48"/>
      <c r="B901" s="48"/>
      <c r="C901" s="48"/>
      <c r="D901" s="48"/>
    </row>
    <row r="902" spans="1:4" ht="15.75" hidden="1" customHeight="1">
      <c r="A902" s="48"/>
      <c r="B902" s="48"/>
      <c r="C902" s="48"/>
      <c r="D902" s="48"/>
    </row>
    <row r="903" spans="1:4" ht="15.75" hidden="1" customHeight="1">
      <c r="A903" s="48"/>
      <c r="B903" s="48"/>
      <c r="C903" s="48"/>
      <c r="D903" s="48"/>
    </row>
    <row r="904" spans="1:4" ht="15.75" hidden="1" customHeight="1">
      <c r="A904" s="48"/>
      <c r="B904" s="48"/>
      <c r="C904" s="48"/>
      <c r="D904" s="48"/>
    </row>
    <row r="905" spans="1:4" ht="15.75" hidden="1" customHeight="1">
      <c r="A905" s="48"/>
      <c r="B905" s="48"/>
      <c r="C905" s="48"/>
      <c r="D905" s="48"/>
    </row>
    <row r="906" spans="1:4" ht="15.75" hidden="1" customHeight="1">
      <c r="A906" s="48"/>
      <c r="B906" s="48"/>
      <c r="C906" s="48"/>
      <c r="D906" s="48"/>
    </row>
    <row r="907" spans="1:4" ht="15.75" hidden="1" customHeight="1">
      <c r="A907" s="48"/>
      <c r="B907" s="48"/>
      <c r="C907" s="48"/>
      <c r="D907" s="48"/>
    </row>
    <row r="908" spans="1:4" ht="15.75" hidden="1" customHeight="1">
      <c r="A908" s="48"/>
      <c r="B908" s="48"/>
      <c r="C908" s="48"/>
      <c r="D908" s="48"/>
    </row>
    <row r="909" spans="1:4" ht="15.75" hidden="1" customHeight="1">
      <c r="A909" s="48"/>
      <c r="B909" s="48"/>
      <c r="C909" s="48"/>
      <c r="D909" s="48"/>
    </row>
    <row r="910" spans="1:4" ht="15.75" hidden="1" customHeight="1">
      <c r="A910" s="48"/>
      <c r="B910" s="48"/>
      <c r="C910" s="48"/>
      <c r="D910" s="48"/>
    </row>
    <row r="911" spans="1:4" ht="15.75" hidden="1" customHeight="1">
      <c r="A911" s="48"/>
      <c r="B911" s="48"/>
      <c r="C911" s="48"/>
      <c r="D911" s="48"/>
    </row>
    <row r="912" spans="1:4" ht="15.75" hidden="1" customHeight="1">
      <c r="A912" s="48"/>
      <c r="B912" s="48"/>
      <c r="C912" s="48"/>
      <c r="D912" s="48"/>
    </row>
    <row r="913" spans="1:4" ht="15.75" hidden="1" customHeight="1">
      <c r="A913" s="48"/>
      <c r="B913" s="48"/>
      <c r="C913" s="48"/>
      <c r="D913" s="48"/>
    </row>
    <row r="914" spans="1:4" ht="15.75" hidden="1" customHeight="1">
      <c r="A914" s="48"/>
      <c r="B914" s="48"/>
      <c r="C914" s="48"/>
      <c r="D914" s="48"/>
    </row>
    <row r="915" spans="1:4" ht="15.75" hidden="1" customHeight="1">
      <c r="A915" s="48"/>
      <c r="B915" s="48"/>
      <c r="C915" s="48"/>
      <c r="D915" s="48"/>
    </row>
    <row r="916" spans="1:4" ht="15.75" hidden="1" customHeight="1">
      <c r="A916" s="48"/>
      <c r="B916" s="48"/>
      <c r="C916" s="48"/>
      <c r="D916" s="48"/>
    </row>
    <row r="917" spans="1:4" ht="15.75" hidden="1" customHeight="1">
      <c r="A917" s="48"/>
      <c r="B917" s="48"/>
      <c r="C917" s="48"/>
      <c r="D917" s="48"/>
    </row>
    <row r="918" spans="1:4" ht="15.75" hidden="1" customHeight="1">
      <c r="A918" s="48"/>
      <c r="B918" s="48"/>
      <c r="C918" s="48"/>
      <c r="D918" s="48"/>
    </row>
    <row r="919" spans="1:4" ht="15.75" hidden="1" customHeight="1">
      <c r="A919" s="48"/>
      <c r="B919" s="48"/>
      <c r="C919" s="48"/>
      <c r="D919" s="48"/>
    </row>
    <row r="920" spans="1:4" ht="15.75" hidden="1" customHeight="1">
      <c r="A920" s="48"/>
      <c r="B920" s="48"/>
      <c r="C920" s="48"/>
      <c r="D920" s="48"/>
    </row>
    <row r="921" spans="1:4" ht="15.75" hidden="1" customHeight="1">
      <c r="A921" s="48"/>
      <c r="B921" s="48"/>
      <c r="C921" s="48"/>
      <c r="D921" s="48"/>
    </row>
    <row r="922" spans="1:4" ht="15.75" hidden="1" customHeight="1">
      <c r="A922" s="48"/>
      <c r="B922" s="48"/>
      <c r="C922" s="48"/>
      <c r="D922" s="48"/>
    </row>
    <row r="923" spans="1:4" ht="15.75" hidden="1" customHeight="1">
      <c r="A923" s="48"/>
      <c r="B923" s="48"/>
      <c r="C923" s="48"/>
      <c r="D923" s="48"/>
    </row>
    <row r="924" spans="1:4" ht="15.75" hidden="1" customHeight="1">
      <c r="A924" s="48"/>
      <c r="B924" s="48"/>
      <c r="C924" s="48"/>
      <c r="D924" s="48"/>
    </row>
    <row r="925" spans="1:4" ht="15.75" hidden="1" customHeight="1">
      <c r="A925" s="48"/>
      <c r="B925" s="48"/>
      <c r="C925" s="48"/>
      <c r="D925" s="48"/>
    </row>
    <row r="926" spans="1:4" ht="15.75" hidden="1" customHeight="1">
      <c r="A926" s="48"/>
      <c r="B926" s="48"/>
      <c r="C926" s="48"/>
      <c r="D926" s="48"/>
    </row>
    <row r="927" spans="1:4" ht="15.75" hidden="1" customHeight="1">
      <c r="A927" s="48"/>
      <c r="B927" s="48"/>
      <c r="C927" s="48"/>
      <c r="D927" s="48"/>
    </row>
    <row r="928" spans="1:4" ht="15.75" hidden="1" customHeight="1">
      <c r="A928" s="48"/>
      <c r="B928" s="48"/>
      <c r="C928" s="48"/>
      <c r="D928" s="48"/>
    </row>
    <row r="929" spans="1:4" ht="15.75" hidden="1" customHeight="1">
      <c r="A929" s="48"/>
      <c r="B929" s="48"/>
      <c r="C929" s="48"/>
      <c r="D929" s="48"/>
    </row>
    <row r="930" spans="1:4" ht="15.75" hidden="1" customHeight="1">
      <c r="A930" s="48"/>
      <c r="B930" s="48"/>
      <c r="C930" s="48"/>
      <c r="D930" s="48"/>
    </row>
    <row r="931" spans="1:4" ht="15.75" hidden="1" customHeight="1">
      <c r="A931" s="48"/>
      <c r="B931" s="48"/>
      <c r="C931" s="48"/>
      <c r="D931" s="48"/>
    </row>
    <row r="932" spans="1:4" ht="15.75" hidden="1" customHeight="1">
      <c r="A932" s="48"/>
      <c r="B932" s="48"/>
      <c r="C932" s="48"/>
      <c r="D932" s="48"/>
    </row>
    <row r="933" spans="1:4" ht="15.75" hidden="1" customHeight="1">
      <c r="A933" s="48"/>
      <c r="B933" s="48"/>
      <c r="C933" s="48"/>
      <c r="D933" s="48"/>
    </row>
    <row r="934" spans="1:4" ht="15.75" hidden="1" customHeight="1">
      <c r="A934" s="48"/>
      <c r="B934" s="48"/>
      <c r="C934" s="48"/>
      <c r="D934" s="48"/>
    </row>
    <row r="935" spans="1:4" ht="15.75" hidden="1" customHeight="1">
      <c r="A935" s="48"/>
      <c r="B935" s="48"/>
      <c r="C935" s="48"/>
      <c r="D935" s="48"/>
    </row>
    <row r="936" spans="1:4" ht="15.75" hidden="1" customHeight="1">
      <c r="A936" s="48"/>
      <c r="B936" s="48"/>
      <c r="C936" s="48"/>
      <c r="D936" s="48"/>
    </row>
    <row r="937" spans="1:4" ht="15.75" hidden="1" customHeight="1">
      <c r="A937" s="48"/>
      <c r="B937" s="48"/>
      <c r="C937" s="48"/>
      <c r="D937" s="48"/>
    </row>
    <row r="938" spans="1:4" ht="15.75" hidden="1" customHeight="1">
      <c r="A938" s="48"/>
      <c r="B938" s="48"/>
      <c r="C938" s="48"/>
      <c r="D938" s="48"/>
    </row>
    <row r="939" spans="1:4" ht="15.75" hidden="1" customHeight="1">
      <c r="A939" s="48"/>
      <c r="B939" s="48"/>
      <c r="C939" s="48"/>
      <c r="D939" s="48"/>
    </row>
    <row r="940" spans="1:4" ht="15.75" hidden="1" customHeight="1">
      <c r="A940" s="48"/>
      <c r="B940" s="48"/>
      <c r="C940" s="48"/>
      <c r="D940" s="48"/>
    </row>
    <row r="941" spans="1:4" ht="15.75" hidden="1" customHeight="1">
      <c r="A941" s="48"/>
      <c r="B941" s="48"/>
      <c r="C941" s="48"/>
      <c r="D941" s="48"/>
    </row>
    <row r="942" spans="1:4" ht="15.75" hidden="1" customHeight="1">
      <c r="A942" s="48"/>
      <c r="B942" s="48"/>
      <c r="C942" s="48"/>
      <c r="D942" s="48"/>
    </row>
    <row r="943" spans="1:4" ht="15.75" hidden="1" customHeight="1">
      <c r="A943" s="48"/>
      <c r="B943" s="48"/>
      <c r="C943" s="48"/>
      <c r="D943" s="48"/>
    </row>
    <row r="944" spans="1:4" ht="15.75" hidden="1" customHeight="1">
      <c r="A944" s="48"/>
      <c r="B944" s="48"/>
      <c r="C944" s="48"/>
      <c r="D944" s="48"/>
    </row>
    <row r="945" spans="1:4" ht="15.75" hidden="1" customHeight="1">
      <c r="A945" s="48"/>
      <c r="B945" s="48"/>
      <c r="C945" s="48"/>
      <c r="D945" s="48"/>
    </row>
    <row r="946" spans="1:4" ht="15.75" hidden="1" customHeight="1">
      <c r="A946" s="48"/>
      <c r="B946" s="48"/>
      <c r="C946" s="48"/>
      <c r="D946" s="48"/>
    </row>
    <row r="947" spans="1:4" ht="15.75" hidden="1" customHeight="1">
      <c r="A947" s="48"/>
      <c r="B947" s="48"/>
      <c r="C947" s="48"/>
      <c r="D947" s="48"/>
    </row>
    <row r="948" spans="1:4" ht="15.75" hidden="1" customHeight="1">
      <c r="A948" s="48"/>
      <c r="B948" s="48"/>
      <c r="C948" s="48"/>
      <c r="D948" s="48"/>
    </row>
    <row r="949" spans="1:4" ht="15.75" hidden="1" customHeight="1">
      <c r="A949" s="48"/>
      <c r="B949" s="48"/>
      <c r="C949" s="48"/>
      <c r="D949" s="48"/>
    </row>
    <row r="950" spans="1:4" ht="15.75" hidden="1" customHeight="1">
      <c r="A950" s="48"/>
      <c r="B950" s="48"/>
      <c r="C950" s="48"/>
      <c r="D950" s="48"/>
    </row>
    <row r="951" spans="1:4" ht="15.75" hidden="1" customHeight="1">
      <c r="A951" s="48"/>
      <c r="B951" s="48"/>
      <c r="C951" s="48"/>
      <c r="D951" s="48"/>
    </row>
    <row r="952" spans="1:4" ht="15.75" hidden="1" customHeight="1">
      <c r="A952" s="48"/>
      <c r="B952" s="48"/>
      <c r="C952" s="48"/>
      <c r="D952" s="48"/>
    </row>
    <row r="953" spans="1:4" ht="15.75" hidden="1" customHeight="1">
      <c r="A953" s="48"/>
      <c r="B953" s="48"/>
      <c r="C953" s="48"/>
      <c r="D953" s="48"/>
    </row>
    <row r="954" spans="1:4" ht="15.75" hidden="1" customHeight="1">
      <c r="A954" s="48"/>
      <c r="B954" s="48"/>
      <c r="C954" s="48"/>
      <c r="D954" s="48"/>
    </row>
    <row r="955" spans="1:4" ht="15.75" hidden="1" customHeight="1">
      <c r="A955" s="48"/>
      <c r="B955" s="48"/>
      <c r="C955" s="48"/>
      <c r="D955" s="48"/>
    </row>
    <row r="956" spans="1:4" ht="15.75" hidden="1" customHeight="1">
      <c r="A956" s="48"/>
      <c r="B956" s="48"/>
      <c r="C956" s="48"/>
      <c r="D956" s="48"/>
    </row>
    <row r="957" spans="1:4" ht="15.75" hidden="1" customHeight="1">
      <c r="A957" s="48"/>
      <c r="B957" s="48"/>
      <c r="C957" s="48"/>
      <c r="D957" s="48"/>
    </row>
    <row r="958" spans="1:4" ht="15.75" hidden="1" customHeight="1">
      <c r="A958" s="48"/>
      <c r="B958" s="48"/>
      <c r="C958" s="48"/>
      <c r="D958" s="48"/>
    </row>
    <row r="959" spans="1:4" ht="15.75" hidden="1" customHeight="1">
      <c r="A959" s="48"/>
      <c r="B959" s="48"/>
      <c r="C959" s="48"/>
      <c r="D959" s="48"/>
    </row>
    <row r="960" spans="1:4" ht="15.75" hidden="1" customHeight="1">
      <c r="A960" s="48"/>
      <c r="B960" s="48"/>
      <c r="C960" s="48"/>
      <c r="D960" s="48"/>
    </row>
    <row r="961" spans="1:4" ht="15.75" hidden="1" customHeight="1">
      <c r="A961" s="48"/>
      <c r="B961" s="48"/>
      <c r="C961" s="48"/>
      <c r="D961" s="48"/>
    </row>
    <row r="962" spans="1:4" ht="15.75" hidden="1" customHeight="1">
      <c r="A962" s="48"/>
      <c r="B962" s="48"/>
      <c r="C962" s="48"/>
      <c r="D962" s="48"/>
    </row>
    <row r="963" spans="1:4" ht="15.75" hidden="1" customHeight="1">
      <c r="A963" s="48"/>
      <c r="B963" s="48"/>
      <c r="C963" s="48"/>
      <c r="D963" s="48"/>
    </row>
    <row r="964" spans="1:4" ht="15.75" hidden="1" customHeight="1">
      <c r="A964" s="48"/>
      <c r="B964" s="48"/>
      <c r="C964" s="48"/>
      <c r="D964" s="48"/>
    </row>
    <row r="965" spans="1:4" ht="15.75" hidden="1" customHeight="1">
      <c r="A965" s="48"/>
      <c r="B965" s="48"/>
      <c r="C965" s="48"/>
      <c r="D965" s="48"/>
    </row>
    <row r="966" spans="1:4" ht="15.75" hidden="1" customHeight="1">
      <c r="A966" s="48"/>
      <c r="B966" s="48"/>
      <c r="C966" s="48"/>
      <c r="D966" s="48"/>
    </row>
    <row r="967" spans="1:4" ht="15.75" hidden="1" customHeight="1">
      <c r="A967" s="48"/>
      <c r="B967" s="48"/>
      <c r="C967" s="48"/>
      <c r="D967" s="48"/>
    </row>
    <row r="968" spans="1:4" ht="15.75" hidden="1" customHeight="1">
      <c r="A968" s="48"/>
      <c r="B968" s="48"/>
      <c r="C968" s="48"/>
      <c r="D968" s="48"/>
    </row>
    <row r="969" spans="1:4" ht="15.75" hidden="1" customHeight="1">
      <c r="A969" s="48"/>
      <c r="B969" s="48"/>
      <c r="C969" s="48"/>
      <c r="D969" s="48"/>
    </row>
    <row r="970" spans="1:4" ht="15.75" hidden="1" customHeight="1">
      <c r="A970" s="48"/>
      <c r="B970" s="48"/>
      <c r="C970" s="48"/>
      <c r="D970" s="48"/>
    </row>
    <row r="971" spans="1:4" ht="15.75" hidden="1" customHeight="1">
      <c r="A971" s="48"/>
      <c r="B971" s="48"/>
      <c r="C971" s="48"/>
      <c r="D971" s="48"/>
    </row>
    <row r="972" spans="1:4" ht="15.75" hidden="1" customHeight="1">
      <c r="A972" s="48"/>
      <c r="B972" s="48"/>
      <c r="C972" s="48"/>
      <c r="D972" s="48"/>
    </row>
    <row r="973" spans="1:4" ht="15.75" hidden="1" customHeight="1">
      <c r="A973" s="48"/>
      <c r="B973" s="48"/>
      <c r="C973" s="48"/>
      <c r="D973" s="48"/>
    </row>
    <row r="974" spans="1:4" ht="15.75" hidden="1" customHeight="1">
      <c r="A974" s="48"/>
      <c r="B974" s="48"/>
      <c r="C974" s="48"/>
      <c r="D974" s="48"/>
    </row>
    <row r="975" spans="1:4" ht="15.75" hidden="1" customHeight="1">
      <c r="A975" s="48"/>
      <c r="B975" s="48"/>
      <c r="C975" s="48"/>
      <c r="D975" s="48"/>
    </row>
    <row r="976" spans="1:4" ht="15.75" hidden="1" customHeight="1">
      <c r="A976" s="48"/>
      <c r="B976" s="48"/>
      <c r="C976" s="48"/>
      <c r="D976" s="48"/>
    </row>
    <row r="977" spans="1:4" ht="15.75" hidden="1" customHeight="1">
      <c r="A977" s="48"/>
      <c r="B977" s="48"/>
      <c r="C977" s="48"/>
      <c r="D977" s="48"/>
    </row>
    <row r="978" spans="1:4" ht="15.75" hidden="1" customHeight="1">
      <c r="A978" s="48"/>
      <c r="B978" s="48"/>
      <c r="C978" s="48"/>
      <c r="D978" s="48"/>
    </row>
    <row r="979" spans="1:4" ht="15.75" hidden="1" customHeight="1">
      <c r="A979" s="48"/>
      <c r="B979" s="48"/>
      <c r="C979" s="48"/>
      <c r="D979" s="48"/>
    </row>
    <row r="980" spans="1:4" ht="15.75" hidden="1" customHeight="1">
      <c r="A980" s="48"/>
      <c r="B980" s="48"/>
      <c r="C980" s="48"/>
      <c r="D980" s="48"/>
    </row>
    <row r="981" spans="1:4" ht="15.75" hidden="1" customHeight="1">
      <c r="A981" s="48"/>
      <c r="B981" s="48"/>
      <c r="C981" s="48"/>
      <c r="D981" s="48"/>
    </row>
    <row r="982" spans="1:4" ht="15.75" hidden="1" customHeight="1">
      <c r="A982" s="48"/>
      <c r="B982" s="48"/>
      <c r="C982" s="48"/>
      <c r="D982" s="48"/>
    </row>
    <row r="983" spans="1:4" ht="15.75" hidden="1" customHeight="1">
      <c r="A983" s="48"/>
      <c r="B983" s="48"/>
      <c r="C983" s="48"/>
      <c r="D983" s="48"/>
    </row>
    <row r="984" spans="1:4" ht="15.75" hidden="1" customHeight="1">
      <c r="A984" s="48"/>
      <c r="B984" s="48"/>
      <c r="C984" s="48"/>
      <c r="D984" s="48"/>
    </row>
    <row r="985" spans="1:4" ht="15.75" hidden="1" customHeight="1">
      <c r="A985" s="48"/>
      <c r="B985" s="48"/>
      <c r="C985" s="48"/>
      <c r="D985" s="48"/>
    </row>
    <row r="986" spans="1:4" ht="15.75" hidden="1" customHeight="1">
      <c r="A986" s="48"/>
      <c r="B986" s="48"/>
      <c r="C986" s="48"/>
      <c r="D986" s="48"/>
    </row>
    <row r="987" spans="1:4" ht="15.75" hidden="1" customHeight="1">
      <c r="A987" s="48"/>
      <c r="B987" s="48"/>
      <c r="C987" s="48"/>
      <c r="D987" s="48"/>
    </row>
    <row r="988" spans="1:4" ht="15.75" hidden="1" customHeight="1">
      <c r="A988" s="48"/>
      <c r="B988" s="48"/>
      <c r="C988" s="48"/>
      <c r="D988" s="48"/>
    </row>
    <row r="989" spans="1:4" ht="15.75" hidden="1" customHeight="1">
      <c r="A989" s="48"/>
      <c r="B989" s="48"/>
      <c r="C989" s="48"/>
      <c r="D989" s="48"/>
    </row>
    <row r="990" spans="1:4" ht="15.75" hidden="1" customHeight="1">
      <c r="A990" s="48"/>
      <c r="B990" s="48"/>
      <c r="C990" s="48"/>
      <c r="D990" s="48"/>
    </row>
    <row r="991" spans="1:4" ht="15.75" hidden="1" customHeight="1">
      <c r="A991" s="48"/>
      <c r="B991" s="48"/>
      <c r="C991" s="48"/>
      <c r="D991" s="48"/>
    </row>
    <row r="992" spans="1:4" ht="15.75" hidden="1" customHeight="1">
      <c r="A992" s="48"/>
      <c r="B992" s="48"/>
      <c r="C992" s="48"/>
      <c r="D992" s="48"/>
    </row>
    <row r="993" spans="1:4" ht="15.75" hidden="1" customHeight="1">
      <c r="A993" s="48"/>
      <c r="B993" s="48"/>
      <c r="C993" s="48"/>
      <c r="D993" s="48"/>
    </row>
    <row r="994" spans="1:4" ht="15.75" hidden="1" customHeight="1">
      <c r="A994" s="48"/>
      <c r="B994" s="48"/>
      <c r="C994" s="48"/>
      <c r="D994" s="48"/>
    </row>
    <row r="995" spans="1:4" ht="15.75" hidden="1" customHeight="1">
      <c r="A995" s="48"/>
      <c r="B995" s="48"/>
      <c r="C995" s="48"/>
      <c r="D995" s="48"/>
    </row>
    <row r="996" spans="1:4" ht="15.75" hidden="1" customHeight="1">
      <c r="A996" s="48"/>
      <c r="B996" s="48"/>
      <c r="C996" s="48"/>
      <c r="D996" s="48"/>
    </row>
    <row r="997" spans="1:4" ht="15.75" hidden="1" customHeight="1">
      <c r="A997" s="48"/>
      <c r="B997" s="48"/>
      <c r="C997" s="48"/>
      <c r="D997" s="48"/>
    </row>
    <row r="998" spans="1:4" ht="15.75" hidden="1" customHeight="1">
      <c r="A998" s="48"/>
      <c r="B998" s="48"/>
      <c r="C998" s="48"/>
      <c r="D998" s="48"/>
    </row>
    <row r="999" spans="1:4" ht="15.75" hidden="1" customHeight="1">
      <c r="A999" s="48"/>
      <c r="B999" s="48"/>
      <c r="C999" s="48"/>
      <c r="D999" s="48"/>
    </row>
    <row r="1000" spans="1:4" ht="15.75" hidden="1" customHeight="1">
      <c r="A1000" s="48"/>
      <c r="B1000" s="48"/>
      <c r="C1000" s="48"/>
      <c r="D1000" s="48"/>
    </row>
  </sheetData>
  <mergeCells count="27">
    <mergeCell ref="A35:D35"/>
    <mergeCell ref="A38:D38"/>
    <mergeCell ref="A40:D40"/>
    <mergeCell ref="A43:D43"/>
    <mergeCell ref="A47:D47"/>
    <mergeCell ref="A11:B11"/>
    <mergeCell ref="A12:B12"/>
    <mergeCell ref="A13:B13"/>
    <mergeCell ref="A14:B14"/>
    <mergeCell ref="A32:D32"/>
    <mergeCell ref="A15:B15"/>
    <mergeCell ref="A16:B16"/>
    <mergeCell ref="A17:B17"/>
    <mergeCell ref="A18:B18"/>
    <mergeCell ref="A19:B19"/>
    <mergeCell ref="A24:D24"/>
    <mergeCell ref="A28:D28"/>
    <mergeCell ref="A6:B6"/>
    <mergeCell ref="A7:B7"/>
    <mergeCell ref="A8:B8"/>
    <mergeCell ref="A9:B9"/>
    <mergeCell ref="A10:B10"/>
    <mergeCell ref="A1:D1"/>
    <mergeCell ref="A2:D2"/>
    <mergeCell ref="A3:C3"/>
    <mergeCell ref="A4:B4"/>
    <mergeCell ref="A5:B5"/>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outlinePr summaryBelow="0" summaryRight="0"/>
  </sheetPr>
  <dimension ref="A1:G63"/>
  <sheetViews>
    <sheetView showGridLines="0" topLeftCell="A31" zoomScale="88" workbookViewId="0">
      <selection activeCell="H32" sqref="H32"/>
    </sheetView>
  </sheetViews>
  <sheetFormatPr baseColWidth="10" defaultColWidth="11.25" defaultRowHeight="15" customHeight="1"/>
  <cols>
    <col min="1" max="1" width="71.33203125" customWidth="1"/>
  </cols>
  <sheetData>
    <row r="1" spans="1:7" ht="24.75" customHeight="1">
      <c r="A1" s="394"/>
      <c r="B1" s="364"/>
      <c r="C1" s="364"/>
      <c r="D1" s="364"/>
      <c r="E1" s="364"/>
      <c r="F1" s="364"/>
      <c r="G1" s="18"/>
    </row>
    <row r="2" spans="1:7" ht="40.5" customHeight="1">
      <c r="A2" s="398" t="s">
        <v>542</v>
      </c>
      <c r="B2" s="364"/>
      <c r="C2" s="364"/>
      <c r="D2" s="364"/>
      <c r="E2" s="364"/>
      <c r="F2" s="364"/>
      <c r="G2" s="364"/>
    </row>
    <row r="3" spans="1:7" ht="17.5">
      <c r="A3" s="49" t="s">
        <v>6</v>
      </c>
      <c r="B3" s="1"/>
      <c r="C3" s="1"/>
      <c r="D3" s="1"/>
      <c r="E3" s="1"/>
      <c r="F3" s="1"/>
      <c r="G3" s="1"/>
    </row>
    <row r="4" spans="1:7" ht="20">
      <c r="A4" s="361" t="s">
        <v>543</v>
      </c>
      <c r="B4" s="1"/>
      <c r="C4" s="1"/>
      <c r="D4" s="1"/>
      <c r="E4" s="1"/>
      <c r="F4" s="1"/>
      <c r="G4" s="1"/>
    </row>
    <row r="5" spans="1:7" ht="15.5">
      <c r="A5" s="361"/>
      <c r="B5" s="1"/>
      <c r="C5" s="1"/>
      <c r="D5" s="1"/>
      <c r="E5" s="1"/>
      <c r="F5" s="1"/>
      <c r="G5" s="1"/>
    </row>
    <row r="6" spans="1:7" ht="18.5" thickBot="1">
      <c r="A6" s="50" t="s">
        <v>544</v>
      </c>
      <c r="B6" s="51"/>
      <c r="C6" s="51"/>
      <c r="D6" s="52"/>
      <c r="E6" s="52"/>
      <c r="F6" s="52"/>
      <c r="G6" s="52"/>
    </row>
    <row r="7" spans="1:7" ht="15.5">
      <c r="A7" s="142" t="s">
        <v>545</v>
      </c>
      <c r="B7" s="143">
        <v>2022</v>
      </c>
      <c r="C7" s="143">
        <v>2023</v>
      </c>
      <c r="D7" s="143" t="s">
        <v>546</v>
      </c>
      <c r="E7" s="143" t="s">
        <v>547</v>
      </c>
    </row>
    <row r="8" spans="1:7" ht="15.5">
      <c r="A8" s="53" t="s">
        <v>548</v>
      </c>
      <c r="B8" s="144">
        <v>8</v>
      </c>
      <c r="C8" s="144">
        <v>8</v>
      </c>
      <c r="D8" s="144">
        <v>8</v>
      </c>
      <c r="E8" s="144">
        <v>8</v>
      </c>
    </row>
    <row r="9" spans="1:7" ht="15.5">
      <c r="A9" s="53" t="s">
        <v>549</v>
      </c>
      <c r="B9" s="144">
        <v>2</v>
      </c>
      <c r="C9" s="144">
        <v>2</v>
      </c>
      <c r="D9" s="144">
        <v>2</v>
      </c>
      <c r="E9" s="144">
        <v>2</v>
      </c>
    </row>
    <row r="10" spans="1:7" ht="15.5">
      <c r="A10" s="53" t="s">
        <v>550</v>
      </c>
      <c r="B10" s="144">
        <v>6</v>
      </c>
      <c r="C10" s="144">
        <v>6</v>
      </c>
      <c r="D10" s="268">
        <v>6</v>
      </c>
      <c r="E10" s="268">
        <v>6</v>
      </c>
    </row>
    <row r="11" spans="1:7" ht="15.5">
      <c r="A11" s="53" t="s">
        <v>551</v>
      </c>
      <c r="B11" s="144">
        <v>2</v>
      </c>
      <c r="C11" s="144">
        <v>3</v>
      </c>
      <c r="D11" s="268">
        <v>3</v>
      </c>
      <c r="E11" s="268">
        <v>3</v>
      </c>
    </row>
    <row r="12" spans="1:7" ht="15.5">
      <c r="A12" s="53" t="s">
        <v>552</v>
      </c>
      <c r="B12" s="144">
        <v>6</v>
      </c>
      <c r="C12" s="144">
        <v>5</v>
      </c>
      <c r="D12" s="268">
        <v>5</v>
      </c>
      <c r="E12" s="268">
        <v>5</v>
      </c>
    </row>
    <row r="13" spans="1:7" ht="15.5">
      <c r="A13" s="53" t="s">
        <v>553</v>
      </c>
      <c r="B13" s="144">
        <v>1</v>
      </c>
      <c r="C13" s="144">
        <v>1</v>
      </c>
      <c r="D13" s="268">
        <v>1</v>
      </c>
      <c r="E13" s="268">
        <v>1</v>
      </c>
    </row>
    <row r="14" spans="1:7" ht="17.5">
      <c r="A14" s="54"/>
      <c r="B14" s="55"/>
      <c r="C14" s="55"/>
      <c r="D14" s="56"/>
      <c r="E14" s="56"/>
      <c r="F14" s="56"/>
    </row>
    <row r="15" spans="1:7" ht="18.5" thickBot="1">
      <c r="A15" s="50" t="s">
        <v>554</v>
      </c>
      <c r="B15" s="51"/>
      <c r="C15" s="51"/>
      <c r="D15" s="52"/>
      <c r="E15" s="52"/>
      <c r="F15" s="52"/>
    </row>
    <row r="16" spans="1:7" ht="15.5">
      <c r="A16" s="142" t="s">
        <v>555</v>
      </c>
      <c r="B16" s="143">
        <v>2022</v>
      </c>
      <c r="C16" s="143">
        <v>2023</v>
      </c>
      <c r="D16" s="143" t="s">
        <v>546</v>
      </c>
      <c r="E16" s="143" t="s">
        <v>547</v>
      </c>
    </row>
    <row r="17" spans="1:6" ht="15.5">
      <c r="A17" s="53" t="s">
        <v>556</v>
      </c>
      <c r="B17" s="144">
        <v>0</v>
      </c>
      <c r="C17" s="144">
        <v>0</v>
      </c>
      <c r="D17" s="269">
        <v>0</v>
      </c>
      <c r="E17" s="269">
        <v>0</v>
      </c>
    </row>
    <row r="18" spans="1:6" ht="15.5">
      <c r="A18" s="53" t="s">
        <v>557</v>
      </c>
      <c r="B18" s="144">
        <v>0</v>
      </c>
      <c r="C18" s="144">
        <v>0</v>
      </c>
      <c r="D18" s="269">
        <v>0</v>
      </c>
      <c r="E18" s="269">
        <v>0</v>
      </c>
    </row>
    <row r="19" spans="1:6" ht="15.5">
      <c r="A19" s="53" t="s">
        <v>558</v>
      </c>
      <c r="B19" s="144">
        <v>0</v>
      </c>
      <c r="C19" s="144">
        <v>0</v>
      </c>
      <c r="D19" s="269">
        <v>0</v>
      </c>
      <c r="E19" s="269">
        <v>0</v>
      </c>
    </row>
    <row r="20" spans="1:6" ht="17.5">
      <c r="A20" s="54"/>
      <c r="B20" s="55"/>
      <c r="C20" s="55"/>
      <c r="D20" s="56"/>
      <c r="E20" s="56"/>
      <c r="F20" s="56"/>
    </row>
    <row r="21" spans="1:6" ht="18.5" thickBot="1">
      <c r="A21" s="50" t="s">
        <v>559</v>
      </c>
      <c r="B21" s="51"/>
      <c r="C21" s="51"/>
      <c r="D21" s="52"/>
      <c r="E21" s="52"/>
      <c r="F21" s="52"/>
    </row>
    <row r="22" spans="1:6" ht="15.5">
      <c r="A22" s="142" t="s">
        <v>560</v>
      </c>
      <c r="B22" s="143">
        <v>2022</v>
      </c>
      <c r="C22" s="143">
        <v>2023</v>
      </c>
      <c r="D22" s="143" t="s">
        <v>546</v>
      </c>
      <c r="E22" s="143" t="s">
        <v>547</v>
      </c>
    </row>
    <row r="23" spans="1:6" ht="15.5">
      <c r="A23" s="53" t="s">
        <v>561</v>
      </c>
      <c r="B23" s="146" t="s">
        <v>562</v>
      </c>
      <c r="C23" s="146" t="s">
        <v>563</v>
      </c>
      <c r="D23" s="146" t="s">
        <v>564</v>
      </c>
      <c r="E23" s="145" t="s">
        <v>463</v>
      </c>
    </row>
    <row r="24" spans="1:6" ht="17.5">
      <c r="A24" s="54"/>
      <c r="B24" s="55"/>
      <c r="C24" s="55"/>
      <c r="D24" s="56"/>
      <c r="E24" s="56"/>
      <c r="F24" s="56"/>
    </row>
    <row r="25" spans="1:6" ht="18.5" thickBot="1">
      <c r="A25" s="50" t="s">
        <v>565</v>
      </c>
      <c r="B25" s="51"/>
      <c r="C25" s="51"/>
      <c r="D25" s="52"/>
      <c r="E25" s="52"/>
      <c r="F25" s="52"/>
    </row>
    <row r="26" spans="1:6" ht="15.5">
      <c r="A26" s="142" t="s">
        <v>566</v>
      </c>
      <c r="B26" s="143">
        <v>2022</v>
      </c>
      <c r="C26" s="143">
        <v>2023</v>
      </c>
      <c r="D26" s="143" t="s">
        <v>546</v>
      </c>
      <c r="E26" s="143" t="s">
        <v>547</v>
      </c>
    </row>
    <row r="27" spans="1:6" ht="15.5">
      <c r="A27" s="53" t="s">
        <v>567</v>
      </c>
      <c r="B27" s="144">
        <v>0</v>
      </c>
      <c r="C27" s="144">
        <v>0</v>
      </c>
      <c r="D27" s="144">
        <v>0</v>
      </c>
      <c r="E27" s="144">
        <v>0</v>
      </c>
    </row>
    <row r="28" spans="1:6" ht="15.5">
      <c r="A28" s="404"/>
      <c r="B28" s="374"/>
      <c r="C28" s="57"/>
      <c r="D28" s="57"/>
      <c r="E28" s="56"/>
      <c r="F28" s="56"/>
    </row>
    <row r="29" spans="1:6" ht="18.5" thickBot="1">
      <c r="A29" s="50" t="s">
        <v>568</v>
      </c>
      <c r="B29" s="51"/>
      <c r="C29" s="51"/>
      <c r="D29" s="52"/>
      <c r="E29" s="52"/>
      <c r="F29" s="52"/>
    </row>
    <row r="30" spans="1:6" ht="15.5">
      <c r="A30" s="142" t="s">
        <v>569</v>
      </c>
      <c r="B30" s="143">
        <v>2022</v>
      </c>
      <c r="C30" s="143">
        <v>2023</v>
      </c>
      <c r="D30" s="143" t="s">
        <v>546</v>
      </c>
      <c r="E30" s="143" t="s">
        <v>547</v>
      </c>
    </row>
    <row r="31" spans="1:6" ht="15.5">
      <c r="A31" s="53" t="s">
        <v>570</v>
      </c>
      <c r="B31" s="144">
        <v>0</v>
      </c>
      <c r="C31" s="144">
        <v>0</v>
      </c>
      <c r="D31" s="144">
        <v>0</v>
      </c>
      <c r="E31" s="144">
        <v>0</v>
      </c>
    </row>
    <row r="32" spans="1:6" ht="15.5">
      <c r="A32" s="56"/>
      <c r="B32" s="56"/>
      <c r="C32" s="56"/>
      <c r="D32" s="263"/>
      <c r="E32" s="263"/>
    </row>
    <row r="33" spans="1:5" ht="18.5" thickBot="1">
      <c r="A33" s="148" t="s">
        <v>571</v>
      </c>
      <c r="B33" s="149"/>
      <c r="C33" s="52"/>
      <c r="D33" s="264"/>
      <c r="E33" s="264"/>
    </row>
    <row r="34" spans="1:5" ht="15.5">
      <c r="A34" s="150" t="s">
        <v>572</v>
      </c>
      <c r="B34" s="151">
        <v>2022</v>
      </c>
      <c r="C34" s="143">
        <v>2023</v>
      </c>
      <c r="D34" s="143" t="s">
        <v>546</v>
      </c>
      <c r="E34" s="143" t="s">
        <v>547</v>
      </c>
    </row>
    <row r="35" spans="1:5" ht="15.5">
      <c r="A35" s="152" t="s">
        <v>571</v>
      </c>
      <c r="B35" s="153">
        <v>0</v>
      </c>
      <c r="C35" s="153">
        <v>0</v>
      </c>
      <c r="D35" s="144">
        <v>0</v>
      </c>
      <c r="E35" s="144">
        <v>0</v>
      </c>
    </row>
    <row r="36" spans="1:5" ht="15.5">
      <c r="A36" s="152" t="s">
        <v>573</v>
      </c>
      <c r="B36" s="153">
        <v>0</v>
      </c>
      <c r="C36" s="153">
        <v>0</v>
      </c>
      <c r="D36" s="144">
        <v>0</v>
      </c>
      <c r="E36" s="144">
        <v>0</v>
      </c>
    </row>
    <row r="37" spans="1:5" ht="15.5">
      <c r="A37" s="56"/>
      <c r="B37" s="56"/>
      <c r="C37" s="56"/>
      <c r="D37" s="263"/>
      <c r="E37" s="263"/>
    </row>
    <row r="38" spans="1:5" ht="18.5" thickBot="1">
      <c r="A38" s="148" t="s">
        <v>574</v>
      </c>
      <c r="B38" s="149"/>
      <c r="C38" s="52"/>
      <c r="D38" s="265"/>
      <c r="E38" s="264"/>
    </row>
    <row r="39" spans="1:5" ht="15.5">
      <c r="A39" s="150" t="s">
        <v>575</v>
      </c>
      <c r="B39" s="151">
        <v>2022</v>
      </c>
      <c r="C39" s="143">
        <v>2023</v>
      </c>
      <c r="D39" s="143" t="s">
        <v>546</v>
      </c>
      <c r="E39" s="143" t="s">
        <v>547</v>
      </c>
    </row>
    <row r="40" spans="1:5" ht="15.5">
      <c r="A40" s="152" t="s">
        <v>576</v>
      </c>
      <c r="B40" s="153">
        <v>0</v>
      </c>
      <c r="C40" s="153">
        <v>0</v>
      </c>
      <c r="D40" s="153">
        <v>0</v>
      </c>
      <c r="E40" s="153">
        <v>0</v>
      </c>
    </row>
    <row r="41" spans="1:5" ht="15.5">
      <c r="A41" s="152" t="s">
        <v>577</v>
      </c>
      <c r="B41" s="153">
        <v>0</v>
      </c>
      <c r="C41" s="153">
        <v>0</v>
      </c>
      <c r="D41" s="153">
        <v>0</v>
      </c>
      <c r="E41" s="153">
        <v>0</v>
      </c>
    </row>
    <row r="42" spans="1:5" ht="15.5">
      <c r="A42" s="43" t="s">
        <v>578</v>
      </c>
      <c r="B42" s="43"/>
      <c r="C42" s="43"/>
      <c r="D42" s="263"/>
      <c r="E42" s="263"/>
    </row>
    <row r="43" spans="1:5" ht="15.5">
      <c r="A43" s="56"/>
      <c r="B43" s="56"/>
      <c r="C43" s="56"/>
      <c r="D43" s="266"/>
      <c r="E43" s="266"/>
    </row>
    <row r="44" spans="1:5" ht="18.5" thickBot="1">
      <c r="A44" s="50" t="s">
        <v>579</v>
      </c>
      <c r="B44" s="52"/>
      <c r="C44" s="52"/>
      <c r="D44" s="265"/>
      <c r="E44" s="265"/>
    </row>
    <row r="45" spans="1:5" ht="15.5">
      <c r="A45" s="142" t="s">
        <v>580</v>
      </c>
      <c r="B45" s="147">
        <v>2022</v>
      </c>
      <c r="C45" s="147">
        <v>2023</v>
      </c>
      <c r="D45" s="143" t="s">
        <v>546</v>
      </c>
      <c r="E45" s="143" t="s">
        <v>547</v>
      </c>
    </row>
    <row r="46" spans="1:5" ht="15.5">
      <c r="A46" s="53" t="s">
        <v>581</v>
      </c>
      <c r="B46" s="145">
        <v>0</v>
      </c>
      <c r="C46" s="145">
        <v>0</v>
      </c>
      <c r="D46" s="145">
        <v>0</v>
      </c>
      <c r="E46" s="267">
        <v>0</v>
      </c>
    </row>
    <row r="47" spans="1:5" ht="15.5">
      <c r="A47" s="155" t="s">
        <v>582</v>
      </c>
      <c r="B47" s="156">
        <v>156</v>
      </c>
      <c r="C47" s="156">
        <v>368</v>
      </c>
      <c r="D47" s="144">
        <v>371</v>
      </c>
      <c r="E47" s="144">
        <v>273</v>
      </c>
    </row>
    <row r="48" spans="1:5" ht="15.5">
      <c r="A48" s="155" t="s">
        <v>583</v>
      </c>
      <c r="B48" s="156">
        <v>0</v>
      </c>
      <c r="C48" s="156">
        <v>5</v>
      </c>
      <c r="D48" s="144">
        <v>5</v>
      </c>
      <c r="E48" s="144">
        <v>2</v>
      </c>
    </row>
    <row r="49" spans="1:6" ht="15.5">
      <c r="A49" s="324"/>
      <c r="B49" s="43"/>
      <c r="C49" s="43"/>
      <c r="D49" s="263"/>
      <c r="E49" s="263"/>
    </row>
    <row r="50" spans="1:6" ht="15.5">
      <c r="A50" s="56"/>
      <c r="B50" s="56"/>
      <c r="C50" s="56"/>
      <c r="D50" s="266"/>
      <c r="E50" s="266"/>
    </row>
    <row r="51" spans="1:6" ht="18.5" thickBot="1">
      <c r="A51" s="50" t="s">
        <v>584</v>
      </c>
      <c r="B51" s="56"/>
      <c r="C51" s="56"/>
      <c r="D51" s="265"/>
      <c r="E51" s="265"/>
    </row>
    <row r="52" spans="1:6" ht="15.5">
      <c r="A52" s="142" t="s">
        <v>585</v>
      </c>
      <c r="B52" s="147">
        <v>2022</v>
      </c>
      <c r="C52" s="147">
        <v>2023</v>
      </c>
      <c r="D52" s="143" t="s">
        <v>546</v>
      </c>
      <c r="E52" s="143" t="s">
        <v>547</v>
      </c>
    </row>
    <row r="53" spans="1:6" ht="15.5">
      <c r="A53" s="53" t="s">
        <v>586</v>
      </c>
      <c r="B53" s="145">
        <v>0</v>
      </c>
      <c r="C53" s="145">
        <v>0</v>
      </c>
      <c r="D53" s="144">
        <v>0</v>
      </c>
      <c r="E53" s="144">
        <v>0</v>
      </c>
    </row>
    <row r="54" spans="1:6" ht="15.5">
      <c r="A54" s="56"/>
      <c r="B54" s="56"/>
      <c r="C54" s="56"/>
      <c r="D54" s="56"/>
      <c r="E54" s="56"/>
      <c r="F54" s="56"/>
    </row>
    <row r="55" spans="1:6" ht="18.5" thickBot="1">
      <c r="A55" s="50" t="s">
        <v>344</v>
      </c>
      <c r="B55" s="51"/>
      <c r="C55" s="51"/>
      <c r="D55" s="52"/>
      <c r="E55" s="52"/>
      <c r="F55" s="52"/>
    </row>
    <row r="56" spans="1:6" ht="15.5">
      <c r="A56" s="142" t="s">
        <v>587</v>
      </c>
      <c r="B56" s="147">
        <v>2022</v>
      </c>
      <c r="C56" s="147">
        <v>2023</v>
      </c>
      <c r="D56" s="143" t="s">
        <v>546</v>
      </c>
      <c r="E56" s="143" t="s">
        <v>547</v>
      </c>
    </row>
    <row r="57" spans="1:6" ht="15.5">
      <c r="A57" s="53" t="s">
        <v>588</v>
      </c>
      <c r="B57" s="145">
        <v>0</v>
      </c>
      <c r="C57" s="145">
        <v>0</v>
      </c>
      <c r="D57" s="144">
        <v>0</v>
      </c>
      <c r="E57" s="144">
        <v>0</v>
      </c>
    </row>
    <row r="58" spans="1:6" ht="15.5">
      <c r="A58" s="56"/>
      <c r="B58" s="56"/>
      <c r="C58" s="56"/>
      <c r="D58" s="56"/>
      <c r="E58" s="56"/>
      <c r="F58" s="56"/>
    </row>
    <row r="59" spans="1:6" ht="15.5">
      <c r="A59" s="56"/>
      <c r="B59" s="56"/>
      <c r="C59" s="56"/>
      <c r="D59" s="56"/>
      <c r="E59" s="56"/>
      <c r="F59" s="56"/>
    </row>
    <row r="60" spans="1:6" ht="15.5">
      <c r="A60" s="56"/>
      <c r="B60" s="56"/>
      <c r="C60" s="56"/>
      <c r="D60" s="56"/>
      <c r="E60" s="56"/>
      <c r="F60" s="56"/>
    </row>
    <row r="61" spans="1:6" ht="15.5">
      <c r="A61" s="56"/>
      <c r="B61" s="56"/>
      <c r="C61" s="56"/>
      <c r="D61" s="56"/>
      <c r="E61" s="56"/>
      <c r="F61" s="56"/>
    </row>
    <row r="62" spans="1:6" ht="15.5">
      <c r="A62" s="56"/>
      <c r="B62" s="56"/>
      <c r="C62" s="56"/>
      <c r="D62" s="56"/>
      <c r="E62" s="56"/>
      <c r="F62" s="56"/>
    </row>
    <row r="63" spans="1:6" ht="15.5">
      <c r="A63" s="56"/>
      <c r="B63" s="56"/>
      <c r="C63" s="56"/>
      <c r="D63" s="56"/>
      <c r="E63" s="56"/>
      <c r="F63" s="56"/>
    </row>
  </sheetData>
  <mergeCells count="3">
    <mergeCell ref="A1:F1"/>
    <mergeCell ref="A2:G2"/>
    <mergeCell ref="A28:B28"/>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G38"/>
  <sheetViews>
    <sheetView showGridLines="0" topLeftCell="D16" zoomScale="71" workbookViewId="0">
      <selection activeCell="G27" sqref="G27"/>
    </sheetView>
  </sheetViews>
  <sheetFormatPr baseColWidth="10" defaultColWidth="11.25" defaultRowHeight="15" customHeight="1"/>
  <cols>
    <col min="1" max="1" width="22.08203125" customWidth="1"/>
    <col min="2" max="3" width="21.5" hidden="1" customWidth="1"/>
    <col min="4" max="7" width="21.5" customWidth="1"/>
    <col min="8" max="8" width="42.83203125" customWidth="1"/>
    <col min="9" max="9" width="11.08203125" customWidth="1"/>
  </cols>
  <sheetData>
    <row r="1" spans="1:7" ht="24.75" customHeight="1">
      <c r="A1" s="323"/>
    </row>
    <row r="2" spans="1:7" ht="40.5" customHeight="1">
      <c r="A2" s="398" t="s">
        <v>542</v>
      </c>
      <c r="B2" s="364"/>
      <c r="C2" s="364"/>
      <c r="D2" s="364"/>
      <c r="E2" s="364"/>
      <c r="F2" s="364"/>
      <c r="G2" s="364"/>
    </row>
    <row r="3" spans="1:7" ht="17.5" customHeight="1">
      <c r="A3" s="49" t="s">
        <v>589</v>
      </c>
      <c r="B3" s="10"/>
      <c r="C3" s="10"/>
      <c r="D3" s="10"/>
      <c r="E3" s="10"/>
      <c r="F3" s="10"/>
      <c r="G3" s="10"/>
    </row>
    <row r="4" spans="1:7" ht="23.5" customHeight="1">
      <c r="A4" s="405" t="s">
        <v>590</v>
      </c>
      <c r="B4" s="405"/>
      <c r="C4" s="405"/>
      <c r="D4" s="405"/>
      <c r="E4" s="405"/>
      <c r="F4" s="10"/>
      <c r="G4" s="10"/>
    </row>
    <row r="5" spans="1:7" ht="17.5" customHeight="1">
      <c r="A5" s="49"/>
      <c r="B5" s="10"/>
      <c r="C5" s="10"/>
      <c r="D5" s="10"/>
      <c r="E5" s="10"/>
      <c r="F5" s="10"/>
      <c r="G5" s="10"/>
    </row>
    <row r="6" spans="1:7" ht="18.649999999999999" customHeight="1">
      <c r="A6" s="157" t="s">
        <v>591</v>
      </c>
      <c r="B6" s="158"/>
      <c r="C6" s="158"/>
      <c r="D6" s="58"/>
      <c r="E6" s="58"/>
      <c r="F6" s="59"/>
      <c r="G6" s="59"/>
    </row>
    <row r="7" spans="1:7" ht="15.65" customHeight="1">
      <c r="A7" s="159" t="s">
        <v>592</v>
      </c>
      <c r="B7" s="160"/>
      <c r="C7" s="161"/>
      <c r="D7" s="162" t="s">
        <v>593</v>
      </c>
      <c r="E7" s="162" t="s">
        <v>594</v>
      </c>
      <c r="F7" s="162" t="s">
        <v>595</v>
      </c>
      <c r="G7" s="162" t="s">
        <v>596</v>
      </c>
    </row>
    <row r="8" spans="1:7" ht="15.65" customHeight="1">
      <c r="A8" s="53" t="s">
        <v>597</v>
      </c>
      <c r="B8" s="61"/>
      <c r="C8" s="61"/>
      <c r="D8" s="163" t="s">
        <v>598</v>
      </c>
      <c r="E8" s="164" t="s">
        <v>599</v>
      </c>
      <c r="F8" s="270" t="s">
        <v>600</v>
      </c>
      <c r="G8" s="270" t="s">
        <v>601</v>
      </c>
    </row>
    <row r="9" spans="1:7" ht="15.65" customHeight="1">
      <c r="A9" s="53" t="s">
        <v>602</v>
      </c>
      <c r="B9" s="61"/>
      <c r="C9" s="61"/>
      <c r="D9" s="165" t="s">
        <v>603</v>
      </c>
      <c r="E9" s="165" t="s">
        <v>604</v>
      </c>
      <c r="F9" s="270" t="s">
        <v>605</v>
      </c>
      <c r="G9" s="270" t="s">
        <v>606</v>
      </c>
    </row>
    <row r="10" spans="1:7" ht="15.65" customHeight="1">
      <c r="A10" s="53" t="s">
        <v>607</v>
      </c>
      <c r="B10" s="61"/>
      <c r="C10" s="61"/>
      <c r="D10" s="163" t="s">
        <v>608</v>
      </c>
      <c r="E10" s="302" t="s">
        <v>609</v>
      </c>
      <c r="F10" s="303" t="s">
        <v>610</v>
      </c>
      <c r="G10" s="303" t="s">
        <v>611</v>
      </c>
    </row>
    <row r="11" spans="1:7" ht="15.65" customHeight="1">
      <c r="A11" s="53" t="s">
        <v>612</v>
      </c>
      <c r="B11" s="61"/>
      <c r="C11" s="61"/>
      <c r="D11" s="165" t="s">
        <v>613</v>
      </c>
      <c r="E11" s="165" t="s">
        <v>614</v>
      </c>
      <c r="F11" s="270" t="s">
        <v>615</v>
      </c>
      <c r="G11" s="303" t="s">
        <v>616</v>
      </c>
    </row>
    <row r="12" spans="1:7" ht="15.65" customHeight="1">
      <c r="A12" s="53" t="s">
        <v>617</v>
      </c>
      <c r="B12" s="61"/>
      <c r="C12" s="61"/>
      <c r="D12" s="166">
        <v>1.012</v>
      </c>
      <c r="E12" s="163" t="s">
        <v>618</v>
      </c>
      <c r="F12" s="270" t="s">
        <v>619</v>
      </c>
      <c r="G12" s="270" t="s">
        <v>620</v>
      </c>
    </row>
    <row r="13" spans="1:7" ht="15.65" customHeight="1">
      <c r="A13" s="167" t="s">
        <v>621</v>
      </c>
      <c r="B13" s="168"/>
      <c r="C13" s="61"/>
      <c r="D13" s="169" t="s">
        <v>622</v>
      </c>
      <c r="E13" s="169" t="s">
        <v>623</v>
      </c>
      <c r="F13" s="169" t="s">
        <v>624</v>
      </c>
      <c r="G13" s="169" t="s">
        <v>625</v>
      </c>
    </row>
    <row r="14" spans="1:7" ht="15.65" customHeight="1">
      <c r="A14" s="324" t="s">
        <v>626</v>
      </c>
      <c r="B14" s="325"/>
      <c r="C14" s="325"/>
      <c r="D14" s="325"/>
      <c r="E14" s="62"/>
      <c r="F14" s="62"/>
      <c r="G14" s="62"/>
    </row>
    <row r="15" spans="1:7" ht="15.65" customHeight="1">
      <c r="A15" s="59"/>
      <c r="B15" s="59"/>
      <c r="C15" s="59"/>
      <c r="D15" s="59"/>
      <c r="E15" s="59"/>
      <c r="F15" s="59"/>
      <c r="G15" s="59"/>
    </row>
    <row r="16" spans="1:7" ht="18.649999999999999" customHeight="1">
      <c r="A16" s="157" t="s">
        <v>627</v>
      </c>
      <c r="B16" s="170"/>
      <c r="C16" s="170"/>
      <c r="D16" s="63"/>
      <c r="E16" s="64"/>
      <c r="F16" s="64"/>
      <c r="G16" s="64"/>
    </row>
    <row r="17" spans="1:7" ht="15.65" customHeight="1">
      <c r="A17" s="159" t="s">
        <v>502</v>
      </c>
      <c r="B17" s="160"/>
      <c r="C17" s="161"/>
      <c r="D17" s="175" t="s">
        <v>628</v>
      </c>
      <c r="E17" s="175" t="s">
        <v>629</v>
      </c>
      <c r="F17" s="175" t="s">
        <v>546</v>
      </c>
      <c r="G17" s="175" t="s">
        <v>547</v>
      </c>
    </row>
    <row r="18" spans="1:7" ht="15.65" customHeight="1">
      <c r="A18" s="53" t="s">
        <v>630</v>
      </c>
      <c r="B18" s="61"/>
      <c r="C18" s="61"/>
      <c r="D18" s="163" t="s">
        <v>631</v>
      </c>
      <c r="E18" s="163" t="s">
        <v>632</v>
      </c>
      <c r="F18" s="270" t="s">
        <v>633</v>
      </c>
      <c r="G18" s="270" t="s">
        <v>634</v>
      </c>
    </row>
    <row r="19" spans="1:7" ht="15.65" customHeight="1">
      <c r="A19" s="53" t="s">
        <v>635</v>
      </c>
      <c r="B19" s="61"/>
      <c r="C19" s="61"/>
      <c r="D19" s="165" t="s">
        <v>636</v>
      </c>
      <c r="E19" s="165" t="s">
        <v>637</v>
      </c>
      <c r="F19" s="270" t="s">
        <v>638</v>
      </c>
      <c r="G19" s="270" t="s">
        <v>639</v>
      </c>
    </row>
    <row r="20" spans="1:7" ht="15.65" customHeight="1">
      <c r="A20" s="53" t="s">
        <v>640</v>
      </c>
      <c r="B20" s="61"/>
      <c r="C20" s="61"/>
      <c r="D20" s="163" t="s">
        <v>641</v>
      </c>
      <c r="E20" s="163" t="s">
        <v>642</v>
      </c>
      <c r="F20" s="270" t="s">
        <v>643</v>
      </c>
      <c r="G20" s="270" t="s">
        <v>644</v>
      </c>
    </row>
    <row r="21" spans="1:7" ht="15.65" customHeight="1">
      <c r="A21" s="66"/>
      <c r="B21" s="62"/>
      <c r="C21" s="62"/>
      <c r="D21" s="67"/>
      <c r="E21" s="171"/>
      <c r="F21" s="62"/>
      <c r="G21" s="62"/>
    </row>
    <row r="22" spans="1:7" ht="18.649999999999999" customHeight="1">
      <c r="A22" s="157" t="s">
        <v>645</v>
      </c>
      <c r="B22" s="170"/>
      <c r="C22" s="170"/>
      <c r="D22" s="63"/>
      <c r="E22" s="64"/>
      <c r="F22" s="64"/>
      <c r="G22" s="64"/>
    </row>
    <row r="23" spans="1:7" ht="15.65" customHeight="1">
      <c r="A23" s="159" t="s">
        <v>646</v>
      </c>
      <c r="B23" s="160"/>
      <c r="C23" s="161"/>
      <c r="D23" s="287" t="s">
        <v>647</v>
      </c>
      <c r="E23" s="287" t="s">
        <v>648</v>
      </c>
      <c r="F23" s="162" t="s">
        <v>649</v>
      </c>
      <c r="G23" s="287" t="s">
        <v>650</v>
      </c>
    </row>
    <row r="24" spans="1:7" ht="15.65" customHeight="1">
      <c r="A24" s="53" t="s">
        <v>651</v>
      </c>
      <c r="B24" s="61"/>
      <c r="C24" s="61"/>
      <c r="D24" s="172">
        <v>1.4450000000000001</v>
      </c>
      <c r="E24" s="173">
        <v>873</v>
      </c>
      <c r="F24" s="329">
        <v>1.141</v>
      </c>
      <c r="G24" s="328">
        <v>1.254</v>
      </c>
    </row>
    <row r="25" spans="1:7" ht="15.65" customHeight="1">
      <c r="A25" s="59"/>
      <c r="B25" s="59"/>
      <c r="C25" s="59"/>
      <c r="D25" s="59"/>
      <c r="E25" s="59"/>
      <c r="F25" s="59"/>
      <c r="G25" s="59"/>
    </row>
    <row r="26" spans="1:7" ht="18.649999999999999" customHeight="1">
      <c r="A26" s="157" t="s">
        <v>652</v>
      </c>
      <c r="B26" s="170"/>
      <c r="C26" s="170"/>
      <c r="D26" s="170"/>
      <c r="E26" s="64"/>
      <c r="F26" s="64"/>
      <c r="G26" s="64"/>
    </row>
    <row r="27" spans="1:7" ht="15.65" customHeight="1">
      <c r="A27" s="160"/>
      <c r="B27" s="174" t="s">
        <v>653</v>
      </c>
      <c r="C27" s="174" t="s">
        <v>654</v>
      </c>
      <c r="D27" s="175" t="s">
        <v>628</v>
      </c>
      <c r="E27" s="175" t="s">
        <v>629</v>
      </c>
      <c r="F27" s="175" t="s">
        <v>546</v>
      </c>
      <c r="G27" s="175" t="s">
        <v>547</v>
      </c>
    </row>
    <row r="28" spans="1:7" ht="15.65" customHeight="1">
      <c r="A28" s="176" t="s">
        <v>655</v>
      </c>
      <c r="B28" s="177" t="s">
        <v>656</v>
      </c>
      <c r="C28" s="177" t="s">
        <v>657</v>
      </c>
      <c r="D28" s="177" t="s">
        <v>658</v>
      </c>
      <c r="E28" s="177" t="s">
        <v>659</v>
      </c>
      <c r="F28" s="270" t="s">
        <v>660</v>
      </c>
      <c r="G28" s="303">
        <v>9</v>
      </c>
    </row>
    <row r="29" spans="1:7" ht="15.65" customHeight="1">
      <c r="A29" s="176" t="s">
        <v>661</v>
      </c>
      <c r="B29" s="177" t="s">
        <v>662</v>
      </c>
      <c r="C29" s="177" t="s">
        <v>663</v>
      </c>
      <c r="D29" s="177" t="s">
        <v>664</v>
      </c>
      <c r="E29" s="177" t="s">
        <v>665</v>
      </c>
      <c r="F29" s="270" t="s">
        <v>666</v>
      </c>
      <c r="G29" s="303">
        <v>96.6</v>
      </c>
    </row>
    <row r="30" spans="1:7" ht="15.65" customHeight="1">
      <c r="A30" s="176" t="s">
        <v>667</v>
      </c>
      <c r="B30" s="178" t="s">
        <v>668</v>
      </c>
      <c r="C30" s="178" t="s">
        <v>668</v>
      </c>
      <c r="D30" s="178" t="s">
        <v>668</v>
      </c>
      <c r="E30" s="178" t="s">
        <v>669</v>
      </c>
      <c r="F30" s="270" t="s">
        <v>670</v>
      </c>
      <c r="G30" s="303">
        <v>0.4</v>
      </c>
    </row>
    <row r="31" spans="1:7" ht="15.65" customHeight="1">
      <c r="A31" s="176" t="s">
        <v>671</v>
      </c>
      <c r="B31" s="178" t="s">
        <v>672</v>
      </c>
      <c r="C31" s="178" t="s">
        <v>673</v>
      </c>
      <c r="D31" s="178" t="s">
        <v>673</v>
      </c>
      <c r="E31" s="178" t="s">
        <v>673</v>
      </c>
      <c r="F31" s="270" t="s">
        <v>674</v>
      </c>
      <c r="G31" s="303" t="s">
        <v>675</v>
      </c>
    </row>
    <row r="32" spans="1:7" ht="15.65" customHeight="1">
      <c r="A32" s="176" t="s">
        <v>676</v>
      </c>
      <c r="B32" s="178" t="s">
        <v>677</v>
      </c>
      <c r="C32" s="178" t="s">
        <v>678</v>
      </c>
      <c r="D32" s="178" t="s">
        <v>679</v>
      </c>
      <c r="E32" s="179" t="s">
        <v>680</v>
      </c>
      <c r="F32" s="270" t="s">
        <v>681</v>
      </c>
      <c r="G32" s="303">
        <f>SUM(G28:G31)</f>
        <v>106</v>
      </c>
    </row>
    <row r="33" spans="1:7" ht="15.65" customHeight="1">
      <c r="A33" s="59"/>
      <c r="B33" s="59"/>
      <c r="C33" s="59"/>
      <c r="D33" s="59"/>
      <c r="E33" s="59"/>
      <c r="F33" s="59"/>
      <c r="G33" s="59"/>
    </row>
    <row r="34" spans="1:7" ht="15.65" customHeight="1">
      <c r="A34" s="59"/>
      <c r="B34" s="59"/>
      <c r="C34" s="59"/>
      <c r="D34" s="59"/>
      <c r="E34" s="59"/>
      <c r="F34" s="59"/>
      <c r="G34" s="59"/>
    </row>
    <row r="35" spans="1:7" ht="15.65" customHeight="1">
      <c r="A35" s="59"/>
      <c r="B35" s="59"/>
      <c r="C35" s="59"/>
      <c r="D35" s="59"/>
      <c r="E35" s="59"/>
      <c r="F35" s="59"/>
      <c r="G35" s="59"/>
    </row>
    <row r="36" spans="1:7" ht="15.65" customHeight="1">
      <c r="A36" s="59"/>
      <c r="B36" s="59"/>
      <c r="C36" s="59"/>
      <c r="D36" s="59"/>
      <c r="E36" s="59"/>
      <c r="F36" s="59"/>
      <c r="G36" s="59"/>
    </row>
    <row r="37" spans="1:7" ht="15.65" customHeight="1">
      <c r="A37" s="59"/>
      <c r="B37" s="59"/>
      <c r="C37" s="59"/>
      <c r="D37" s="59"/>
      <c r="E37" s="59"/>
      <c r="F37" s="59"/>
      <c r="G37" s="59"/>
    </row>
    <row r="38" spans="1:7" ht="15.65" customHeight="1">
      <c r="A38" s="59"/>
      <c r="B38" s="59"/>
      <c r="C38" s="59"/>
      <c r="D38" s="59"/>
      <c r="E38" s="59"/>
      <c r="F38" s="59"/>
      <c r="G38" s="59"/>
    </row>
  </sheetData>
  <mergeCells count="2">
    <mergeCell ref="A2:G2"/>
    <mergeCell ref="A4:E4"/>
  </mergeCells>
  <phoneticPr fontId="47" type="noConversion"/>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249977111117893"/>
  </sheetPr>
  <dimension ref="A1:G73"/>
  <sheetViews>
    <sheetView showGridLines="0" zoomScale="79" workbookViewId="0">
      <selection activeCell="K5" sqref="K5"/>
    </sheetView>
  </sheetViews>
  <sheetFormatPr baseColWidth="10" defaultColWidth="11.25" defaultRowHeight="15" customHeight="1"/>
  <cols>
    <col min="1" max="1" width="51" customWidth="1"/>
    <col min="2" max="2" width="11.5" customWidth="1"/>
    <col min="3" max="7" width="11.08203125" customWidth="1"/>
    <col min="8" max="8" width="12.5" bestFit="1" customWidth="1"/>
    <col min="9" max="9" width="26.83203125" customWidth="1"/>
  </cols>
  <sheetData>
    <row r="1" spans="1:7" ht="24.75" customHeight="1">
      <c r="A1" s="394"/>
      <c r="B1" s="364"/>
      <c r="C1" s="364"/>
      <c r="D1" s="364"/>
      <c r="E1" s="364"/>
      <c r="F1" s="364"/>
      <c r="G1" s="18"/>
    </row>
    <row r="2" spans="1:7" ht="40.5" customHeight="1">
      <c r="A2" s="398" t="s">
        <v>542</v>
      </c>
      <c r="B2" s="364"/>
      <c r="C2" s="364"/>
      <c r="D2" s="364"/>
      <c r="E2" s="364"/>
      <c r="F2" s="364"/>
      <c r="G2" s="364"/>
    </row>
    <row r="3" spans="1:7" ht="17.5">
      <c r="A3" s="49" t="s">
        <v>682</v>
      </c>
      <c r="B3" s="15"/>
      <c r="C3" s="15"/>
      <c r="D3" s="15"/>
      <c r="E3" s="15"/>
      <c r="F3" s="15"/>
      <c r="G3" s="15"/>
    </row>
    <row r="4" spans="1:7" ht="20">
      <c r="A4" s="361" t="s">
        <v>543</v>
      </c>
      <c r="B4" s="15"/>
      <c r="C4" s="15"/>
      <c r="D4" s="15"/>
      <c r="E4" s="15"/>
      <c r="F4" s="15"/>
      <c r="G4" s="15"/>
    </row>
    <row r="5" spans="1:7" ht="17.5">
      <c r="A5" s="49"/>
      <c r="B5" s="15"/>
      <c r="C5" s="15"/>
      <c r="D5" s="15"/>
      <c r="E5" s="15"/>
      <c r="F5" s="15"/>
      <c r="G5" s="15"/>
    </row>
    <row r="6" spans="1:7" ht="18.5" thickBot="1">
      <c r="A6" s="407" t="s">
        <v>683</v>
      </c>
      <c r="B6" s="408"/>
      <c r="C6" s="408"/>
      <c r="D6" s="408"/>
      <c r="E6" s="68"/>
      <c r="F6" s="15"/>
      <c r="G6" s="15"/>
    </row>
    <row r="7" spans="1:7" ht="15.5">
      <c r="A7" s="181" t="s">
        <v>684</v>
      </c>
      <c r="B7" s="147">
        <v>2022</v>
      </c>
      <c r="C7" s="147">
        <v>2023</v>
      </c>
      <c r="D7" s="147" t="s">
        <v>546</v>
      </c>
      <c r="E7" s="147" t="s">
        <v>547</v>
      </c>
    </row>
    <row r="8" spans="1:7" ht="25">
      <c r="A8" s="183" t="s">
        <v>685</v>
      </c>
      <c r="B8" s="184">
        <v>1</v>
      </c>
      <c r="C8" s="184">
        <v>1</v>
      </c>
      <c r="D8" s="184">
        <v>1</v>
      </c>
      <c r="E8" s="184">
        <v>1</v>
      </c>
    </row>
    <row r="9" spans="1:7" ht="15.5">
      <c r="A9" s="15"/>
      <c r="B9" s="15"/>
      <c r="C9" s="15"/>
      <c r="D9" s="15"/>
      <c r="E9" s="15"/>
      <c r="F9" s="15"/>
      <c r="G9" s="15"/>
    </row>
    <row r="10" spans="1:7" ht="18.5" thickBot="1">
      <c r="A10" s="180" t="s">
        <v>686</v>
      </c>
      <c r="B10" s="185"/>
      <c r="C10" s="185"/>
      <c r="D10" s="68"/>
      <c r="E10" s="68"/>
      <c r="F10" s="15"/>
      <c r="G10" s="15"/>
    </row>
    <row r="11" spans="1:7" ht="15.5">
      <c r="A11" s="181" t="s">
        <v>687</v>
      </c>
      <c r="B11" s="143">
        <v>2022</v>
      </c>
      <c r="C11" s="143">
        <v>2023</v>
      </c>
      <c r="D11" s="288" t="s">
        <v>546</v>
      </c>
      <c r="E11" s="288" t="s">
        <v>547</v>
      </c>
    </row>
    <row r="12" spans="1:7" ht="15.5">
      <c r="A12" s="183" t="s">
        <v>688</v>
      </c>
      <c r="B12" s="187" t="s">
        <v>689</v>
      </c>
      <c r="C12" s="187" t="s">
        <v>690</v>
      </c>
      <c r="D12" s="187" t="s">
        <v>691</v>
      </c>
      <c r="E12" s="187" t="s">
        <v>692</v>
      </c>
    </row>
    <row r="13" spans="1:7" ht="15.5">
      <c r="A13" s="69" t="s">
        <v>693</v>
      </c>
      <c r="B13" s="188">
        <v>8</v>
      </c>
      <c r="C13" s="188">
        <v>11</v>
      </c>
      <c r="D13" s="188">
        <v>11</v>
      </c>
      <c r="E13" s="188">
        <v>12</v>
      </c>
    </row>
    <row r="14" spans="1:7" ht="15.5">
      <c r="A14" s="70" t="s">
        <v>694</v>
      </c>
      <c r="B14" s="189" t="s">
        <v>695</v>
      </c>
      <c r="C14" s="189" t="s">
        <v>696</v>
      </c>
      <c r="D14" s="187" t="s">
        <v>697</v>
      </c>
      <c r="E14" s="187" t="s">
        <v>698</v>
      </c>
    </row>
    <row r="15" spans="1:7" ht="15.5">
      <c r="A15" s="70" t="s">
        <v>699</v>
      </c>
      <c r="B15" s="188">
        <v>7</v>
      </c>
      <c r="C15" s="188">
        <v>3</v>
      </c>
      <c r="D15" s="191">
        <v>8</v>
      </c>
      <c r="E15" s="191">
        <v>10</v>
      </c>
    </row>
    <row r="16" spans="1:7" ht="15.5">
      <c r="A16" s="70" t="s">
        <v>700</v>
      </c>
      <c r="B16" s="189" t="s">
        <v>701</v>
      </c>
      <c r="C16" s="189" t="s">
        <v>702</v>
      </c>
      <c r="D16" s="187" t="s">
        <v>703</v>
      </c>
      <c r="E16" s="187" t="s">
        <v>704</v>
      </c>
    </row>
    <row r="17" spans="1:7" ht="15.5">
      <c r="A17" s="70" t="s">
        <v>705</v>
      </c>
      <c r="B17" s="189" t="s">
        <v>706</v>
      </c>
      <c r="C17" s="189" t="s">
        <v>707</v>
      </c>
      <c r="D17" s="187" t="s">
        <v>708</v>
      </c>
      <c r="E17" s="187" t="s">
        <v>708</v>
      </c>
    </row>
    <row r="18" spans="1:7" ht="15.5">
      <c r="A18" s="70" t="s">
        <v>709</v>
      </c>
      <c r="B18" s="189" t="s">
        <v>710</v>
      </c>
      <c r="C18" s="189" t="s">
        <v>711</v>
      </c>
      <c r="D18" s="189" t="s">
        <v>712</v>
      </c>
      <c r="E18" s="187" t="s">
        <v>713</v>
      </c>
    </row>
    <row r="19" spans="1:7" ht="15.5">
      <c r="A19" s="70" t="s">
        <v>714</v>
      </c>
      <c r="B19" s="188">
        <v>191</v>
      </c>
      <c r="C19" s="188">
        <v>248</v>
      </c>
      <c r="D19" s="188">
        <v>268</v>
      </c>
      <c r="E19" s="191">
        <v>317</v>
      </c>
    </row>
    <row r="20" spans="1:7" ht="15.5">
      <c r="A20" s="70" t="s">
        <v>715</v>
      </c>
      <c r="B20" s="71">
        <v>0</v>
      </c>
      <c r="C20" s="71">
        <v>0</v>
      </c>
      <c r="D20" s="71">
        <v>0</v>
      </c>
      <c r="E20" s="191">
        <v>0</v>
      </c>
    </row>
    <row r="21" spans="1:7" ht="15.5">
      <c r="A21" s="70" t="s">
        <v>716</v>
      </c>
      <c r="B21" s="71">
        <v>924</v>
      </c>
      <c r="C21" s="117">
        <v>1.4850000000000001</v>
      </c>
      <c r="D21" s="117">
        <v>1.6639999999999999</v>
      </c>
      <c r="E21" s="192">
        <v>1.9039999999999999</v>
      </c>
    </row>
    <row r="22" spans="1:7" ht="15.5">
      <c r="A22" s="70" t="s">
        <v>717</v>
      </c>
      <c r="B22" s="273">
        <v>204</v>
      </c>
      <c r="C22" s="273">
        <f>C13+C15+C19+3</f>
        <v>265</v>
      </c>
      <c r="D22" s="273">
        <f>2+D19+D13+D15</f>
        <v>289</v>
      </c>
      <c r="E22" s="187">
        <v>25</v>
      </c>
    </row>
    <row r="23" spans="1:7" ht="15.5">
      <c r="A23" s="190" t="s">
        <v>718</v>
      </c>
      <c r="B23" s="191" t="s">
        <v>719</v>
      </c>
      <c r="C23" s="188" t="s">
        <v>720</v>
      </c>
      <c r="D23" s="188" t="s">
        <v>721</v>
      </c>
      <c r="E23" s="187" t="s">
        <v>722</v>
      </c>
    </row>
    <row r="24" spans="1:7" ht="15.5">
      <c r="A24" s="190" t="s">
        <v>723</v>
      </c>
      <c r="B24" s="187" t="s">
        <v>724</v>
      </c>
      <c r="C24" s="189" t="s">
        <v>725</v>
      </c>
      <c r="D24" s="188" t="s">
        <v>726</v>
      </c>
      <c r="E24" s="187" t="s">
        <v>727</v>
      </c>
    </row>
    <row r="25" spans="1:7" ht="15.5">
      <c r="A25" s="190" t="s">
        <v>728</v>
      </c>
      <c r="B25" s="192">
        <v>1.63</v>
      </c>
      <c r="C25" s="188">
        <v>558</v>
      </c>
      <c r="D25" s="188">
        <v>537</v>
      </c>
      <c r="E25" s="191">
        <v>429</v>
      </c>
    </row>
    <row r="26" spans="1:7" ht="15.5">
      <c r="A26" s="190" t="s">
        <v>729</v>
      </c>
      <c r="B26" s="191">
        <v>109</v>
      </c>
      <c r="C26" s="188">
        <v>113</v>
      </c>
      <c r="D26" s="188">
        <v>63</v>
      </c>
      <c r="E26" s="188">
        <v>111</v>
      </c>
    </row>
    <row r="27" spans="1:7" ht="15.5">
      <c r="A27" s="70" t="s">
        <v>730</v>
      </c>
      <c r="B27" s="193">
        <v>68.593999999999994</v>
      </c>
      <c r="C27" s="188">
        <v>87.114999999999995</v>
      </c>
      <c r="D27" s="188">
        <v>95.67</v>
      </c>
      <c r="E27" s="188">
        <v>137.57499999999999</v>
      </c>
    </row>
    <row r="28" spans="1:7" ht="65.150000000000006" customHeight="1">
      <c r="A28" s="409" t="s">
        <v>731</v>
      </c>
      <c r="B28" s="409"/>
      <c r="C28" s="409"/>
      <c r="D28" s="409"/>
      <c r="E28" s="409"/>
    </row>
    <row r="29" spans="1:7" ht="15.5">
      <c r="A29" s="34"/>
      <c r="B29" s="34"/>
      <c r="C29" s="34"/>
      <c r="D29" s="34"/>
      <c r="E29" s="72"/>
      <c r="F29" s="15"/>
      <c r="G29" s="15"/>
    </row>
    <row r="30" spans="1:7" ht="18.5" thickBot="1">
      <c r="A30" s="180" t="s">
        <v>732</v>
      </c>
      <c r="B30" s="194"/>
      <c r="C30" s="194"/>
      <c r="D30" s="73"/>
      <c r="E30" s="73"/>
      <c r="F30" s="74"/>
      <c r="G30" s="74"/>
    </row>
    <row r="31" spans="1:7" ht="15.5">
      <c r="A31" s="181" t="s">
        <v>687</v>
      </c>
      <c r="B31" s="143">
        <v>2022</v>
      </c>
      <c r="C31" s="143">
        <v>2023</v>
      </c>
      <c r="D31" s="288" t="s">
        <v>546</v>
      </c>
      <c r="E31" s="288" t="s">
        <v>547</v>
      </c>
    </row>
    <row r="32" spans="1:7" ht="15.5">
      <c r="A32" s="183" t="s">
        <v>733</v>
      </c>
      <c r="B32" s="187" t="s">
        <v>734</v>
      </c>
      <c r="C32" s="187" t="s">
        <v>735</v>
      </c>
      <c r="D32" s="187" t="s">
        <v>736</v>
      </c>
      <c r="E32" s="187" t="s">
        <v>737</v>
      </c>
    </row>
    <row r="33" spans="1:7" ht="15.5">
      <c r="A33" s="69" t="s">
        <v>693</v>
      </c>
      <c r="B33" s="188">
        <v>13</v>
      </c>
      <c r="C33" s="188">
        <v>19</v>
      </c>
      <c r="D33" s="191">
        <v>18</v>
      </c>
      <c r="E33" s="191">
        <v>10</v>
      </c>
    </row>
    <row r="34" spans="1:7" ht="15.5">
      <c r="A34" s="70" t="s">
        <v>694</v>
      </c>
      <c r="B34" s="189" t="s">
        <v>738</v>
      </c>
      <c r="C34" s="189" t="s">
        <v>739</v>
      </c>
      <c r="D34" s="187" t="s">
        <v>740</v>
      </c>
      <c r="E34" s="187" t="s">
        <v>741</v>
      </c>
    </row>
    <row r="35" spans="1:7" ht="15.5">
      <c r="A35" s="70" t="s">
        <v>699</v>
      </c>
      <c r="B35" s="188">
        <v>12</v>
      </c>
      <c r="C35" s="188">
        <v>16</v>
      </c>
      <c r="D35" s="191">
        <v>18</v>
      </c>
      <c r="E35" s="191">
        <v>15</v>
      </c>
    </row>
    <row r="36" spans="1:7" ht="15.5">
      <c r="A36" s="70" t="s">
        <v>700</v>
      </c>
      <c r="B36" s="189" t="s">
        <v>742</v>
      </c>
      <c r="C36" s="189" t="s">
        <v>743</v>
      </c>
      <c r="D36" s="187" t="s">
        <v>740</v>
      </c>
      <c r="E36" s="187" t="s">
        <v>744</v>
      </c>
    </row>
    <row r="37" spans="1:7" ht="15.5">
      <c r="A37" s="70" t="s">
        <v>705</v>
      </c>
      <c r="B37" s="189" t="s">
        <v>745</v>
      </c>
      <c r="C37" s="189" t="s">
        <v>746</v>
      </c>
      <c r="D37" s="187" t="s">
        <v>747</v>
      </c>
      <c r="E37" s="187" t="s">
        <v>748</v>
      </c>
    </row>
    <row r="38" spans="1:7" ht="15.5">
      <c r="A38" s="70" t="s">
        <v>709</v>
      </c>
      <c r="B38" s="189" t="s">
        <v>749</v>
      </c>
      <c r="C38" s="189" t="s">
        <v>750</v>
      </c>
      <c r="D38" s="187" t="s">
        <v>751</v>
      </c>
      <c r="E38" s="187" t="s">
        <v>752</v>
      </c>
    </row>
    <row r="39" spans="1:7" ht="15.5">
      <c r="A39" s="70" t="s">
        <v>714</v>
      </c>
      <c r="B39" s="188">
        <v>152</v>
      </c>
      <c r="C39" s="188">
        <v>217</v>
      </c>
      <c r="D39" s="191">
        <v>196</v>
      </c>
      <c r="E39" s="191">
        <v>268</v>
      </c>
    </row>
    <row r="40" spans="1:7" ht="15.5">
      <c r="A40" s="70" t="s">
        <v>715</v>
      </c>
      <c r="B40" s="71">
        <v>0</v>
      </c>
      <c r="C40" s="71">
        <v>0</v>
      </c>
      <c r="D40" s="191">
        <v>0</v>
      </c>
      <c r="E40" s="191">
        <v>0</v>
      </c>
    </row>
    <row r="41" spans="1:7" ht="15.5">
      <c r="A41" s="70" t="s">
        <v>716</v>
      </c>
      <c r="B41" s="71">
        <v>475</v>
      </c>
      <c r="C41" s="71">
        <v>364</v>
      </c>
      <c r="D41" s="191">
        <v>547</v>
      </c>
      <c r="E41" s="191">
        <v>664</v>
      </c>
    </row>
    <row r="42" spans="1:7" ht="15.5">
      <c r="A42" s="70" t="s">
        <v>717</v>
      </c>
      <c r="B42" s="273">
        <v>312</v>
      </c>
      <c r="C42" s="273">
        <f>C33+C35+C39+8</f>
        <v>260</v>
      </c>
      <c r="D42" s="330">
        <f>D33+D35+D39+9</f>
        <v>241</v>
      </c>
      <c r="E42" s="191">
        <v>34</v>
      </c>
    </row>
    <row r="43" spans="1:7" ht="15.5">
      <c r="A43" s="190" t="s">
        <v>718</v>
      </c>
      <c r="B43" s="191" t="s">
        <v>753</v>
      </c>
      <c r="C43" s="191" t="s">
        <v>754</v>
      </c>
      <c r="D43" s="187" t="s">
        <v>755</v>
      </c>
      <c r="E43" s="187" t="s">
        <v>756</v>
      </c>
    </row>
    <row r="44" spans="1:7" ht="15.5">
      <c r="A44" s="190" t="s">
        <v>723</v>
      </c>
      <c r="B44" s="187" t="s">
        <v>757</v>
      </c>
      <c r="C44" s="187" t="s">
        <v>758</v>
      </c>
      <c r="D44" s="187" t="s">
        <v>759</v>
      </c>
      <c r="E44" s="187" t="s">
        <v>760</v>
      </c>
    </row>
    <row r="45" spans="1:7" ht="30.75" customHeight="1">
      <c r="A45" s="406"/>
      <c r="B45" s="364"/>
      <c r="C45" s="364"/>
      <c r="D45" s="364"/>
      <c r="E45" s="364"/>
      <c r="F45" s="15"/>
      <c r="G45" s="15"/>
    </row>
    <row r="46" spans="1:7" ht="15.5">
      <c r="A46" s="34"/>
      <c r="B46" s="34"/>
      <c r="C46" s="34"/>
      <c r="D46" s="34"/>
      <c r="E46" s="72"/>
      <c r="F46" s="15"/>
      <c r="G46" s="15"/>
    </row>
    <row r="47" spans="1:7" ht="18.5" thickBot="1">
      <c r="A47" s="180" t="s">
        <v>761</v>
      </c>
      <c r="B47" s="185"/>
      <c r="C47" s="185"/>
      <c r="D47" s="68"/>
      <c r="E47" s="68"/>
      <c r="F47" s="15"/>
      <c r="G47" s="15"/>
    </row>
    <row r="48" spans="1:7" ht="15.5">
      <c r="A48" s="181" t="s">
        <v>687</v>
      </c>
      <c r="B48" s="143">
        <v>2022</v>
      </c>
      <c r="C48" s="143">
        <v>2023</v>
      </c>
      <c r="D48" s="288" t="s">
        <v>546</v>
      </c>
      <c r="E48" s="288" t="s">
        <v>547</v>
      </c>
    </row>
    <row r="49" spans="1:7" ht="15.5">
      <c r="A49" s="183" t="s">
        <v>762</v>
      </c>
      <c r="B49" s="187" t="s">
        <v>763</v>
      </c>
      <c r="C49" s="187" t="s">
        <v>764</v>
      </c>
      <c r="D49" s="272" t="s">
        <v>765</v>
      </c>
      <c r="E49" s="272" t="s">
        <v>766</v>
      </c>
    </row>
    <row r="50" spans="1:7" ht="15.5">
      <c r="A50" s="69" t="s">
        <v>693</v>
      </c>
      <c r="B50" s="188">
        <v>21</v>
      </c>
      <c r="C50" s="188">
        <v>30</v>
      </c>
      <c r="D50" s="331">
        <f>D33+D13</f>
        <v>29</v>
      </c>
      <c r="E50" s="331">
        <v>22</v>
      </c>
    </row>
    <row r="51" spans="1:7" ht="15.5">
      <c r="A51" s="70" t="s">
        <v>694</v>
      </c>
      <c r="B51" s="189" t="s">
        <v>767</v>
      </c>
      <c r="C51" s="189" t="s">
        <v>768</v>
      </c>
      <c r="D51" s="272" t="s">
        <v>769</v>
      </c>
      <c r="E51" s="272" t="s">
        <v>770</v>
      </c>
    </row>
    <row r="52" spans="1:7" ht="15.5">
      <c r="A52" s="70" t="s">
        <v>699</v>
      </c>
      <c r="B52" s="188">
        <v>19</v>
      </c>
      <c r="C52" s="188">
        <v>19</v>
      </c>
      <c r="D52" s="331">
        <f>D35+D15</f>
        <v>26</v>
      </c>
      <c r="E52" s="331">
        <v>25</v>
      </c>
    </row>
    <row r="53" spans="1:7" ht="15.5">
      <c r="A53" s="70" t="s">
        <v>700</v>
      </c>
      <c r="B53" s="189" t="s">
        <v>771</v>
      </c>
      <c r="C53" s="189" t="s">
        <v>772</v>
      </c>
      <c r="D53" s="272" t="s">
        <v>773</v>
      </c>
      <c r="E53" s="272" t="s">
        <v>774</v>
      </c>
    </row>
    <row r="54" spans="1:7" ht="15.5">
      <c r="A54" s="70" t="s">
        <v>705</v>
      </c>
      <c r="B54" s="189" t="s">
        <v>775</v>
      </c>
      <c r="C54" s="189" t="s">
        <v>776</v>
      </c>
      <c r="D54" s="272" t="s">
        <v>777</v>
      </c>
      <c r="E54" s="272" t="s">
        <v>778</v>
      </c>
    </row>
    <row r="55" spans="1:7" ht="15.5">
      <c r="A55" s="70" t="s">
        <v>709</v>
      </c>
      <c r="B55" s="189" t="s">
        <v>779</v>
      </c>
      <c r="C55" s="189" t="s">
        <v>780</v>
      </c>
      <c r="D55" s="272" t="s">
        <v>781</v>
      </c>
      <c r="E55" s="272" t="s">
        <v>782</v>
      </c>
    </row>
    <row r="56" spans="1:7" ht="15.5">
      <c r="A56" s="70" t="s">
        <v>714</v>
      </c>
      <c r="B56" s="188">
        <v>343</v>
      </c>
      <c r="C56" s="188">
        <v>465</v>
      </c>
      <c r="D56" s="191">
        <f>D39+D19</f>
        <v>464</v>
      </c>
      <c r="E56" s="331">
        <v>585</v>
      </c>
    </row>
    <row r="57" spans="1:7" ht="15.5">
      <c r="A57" s="70" t="s">
        <v>715</v>
      </c>
      <c r="B57" s="71">
        <v>0</v>
      </c>
      <c r="C57" s="71">
        <v>0</v>
      </c>
      <c r="D57" s="191">
        <v>0</v>
      </c>
      <c r="E57" s="331">
        <v>0</v>
      </c>
    </row>
    <row r="58" spans="1:7" ht="15.5">
      <c r="A58" s="70" t="s">
        <v>716</v>
      </c>
      <c r="B58" s="117">
        <v>1.399</v>
      </c>
      <c r="C58" s="117">
        <v>1.849</v>
      </c>
      <c r="D58" s="271">
        <f>D41+D21</f>
        <v>548.66399999999999</v>
      </c>
      <c r="E58" s="331">
        <v>2568</v>
      </c>
    </row>
    <row r="59" spans="1:7" ht="15.5">
      <c r="A59" s="70" t="s">
        <v>717</v>
      </c>
      <c r="B59" s="188">
        <v>516</v>
      </c>
      <c r="C59" s="273">
        <f>C42+C22</f>
        <v>525</v>
      </c>
      <c r="D59" s="273">
        <f>D42+D22</f>
        <v>530</v>
      </c>
      <c r="E59" s="331">
        <v>59</v>
      </c>
    </row>
    <row r="60" spans="1:7" ht="15.5">
      <c r="A60" s="190" t="s">
        <v>718</v>
      </c>
      <c r="B60" s="191" t="s">
        <v>783</v>
      </c>
      <c r="C60" s="191" t="s">
        <v>784</v>
      </c>
      <c r="D60" s="187" t="s">
        <v>785</v>
      </c>
      <c r="E60" s="272" t="s">
        <v>786</v>
      </c>
    </row>
    <row r="61" spans="1:7" ht="15.5">
      <c r="A61" s="190" t="s">
        <v>723</v>
      </c>
      <c r="B61" s="187" t="s">
        <v>787</v>
      </c>
      <c r="C61" s="187" t="s">
        <v>788</v>
      </c>
      <c r="D61" s="272" t="s">
        <v>789</v>
      </c>
      <c r="E61" s="272" t="s">
        <v>790</v>
      </c>
    </row>
    <row r="62" spans="1:7" ht="30" customHeight="1">
      <c r="A62" s="406"/>
      <c r="B62" s="364"/>
      <c r="C62" s="364"/>
      <c r="D62" s="364"/>
      <c r="E62" s="364"/>
      <c r="F62" s="60"/>
      <c r="G62" s="60"/>
    </row>
    <row r="63" spans="1:7" ht="15.5">
      <c r="A63" s="34"/>
      <c r="B63" s="75"/>
      <c r="C63" s="75"/>
      <c r="D63" s="75"/>
      <c r="E63" s="75"/>
      <c r="F63" s="60"/>
      <c r="G63" s="60"/>
    </row>
    <row r="64" spans="1:7" ht="18.5" thickBot="1">
      <c r="A64" s="76" t="s">
        <v>791</v>
      </c>
      <c r="B64" s="195"/>
      <c r="C64" s="195"/>
      <c r="D64" s="195"/>
      <c r="E64" s="195"/>
      <c r="F64" s="15"/>
      <c r="G64" s="15"/>
    </row>
    <row r="65" spans="1:7" ht="15.5">
      <c r="A65" s="181" t="s">
        <v>792</v>
      </c>
      <c r="B65" s="186">
        <v>2022</v>
      </c>
      <c r="C65" s="143">
        <v>2023</v>
      </c>
      <c r="D65" s="288" t="s">
        <v>546</v>
      </c>
      <c r="E65" s="288" t="s">
        <v>547</v>
      </c>
    </row>
    <row r="66" spans="1:7" ht="15.5">
      <c r="A66" s="196" t="s">
        <v>793</v>
      </c>
      <c r="B66" s="197">
        <v>0</v>
      </c>
      <c r="C66" s="197">
        <v>0</v>
      </c>
      <c r="D66" s="197">
        <v>0</v>
      </c>
      <c r="E66" s="197">
        <v>0</v>
      </c>
    </row>
    <row r="67" spans="1:7" ht="15.5">
      <c r="A67" s="183" t="s">
        <v>794</v>
      </c>
      <c r="B67" s="197">
        <v>0</v>
      </c>
      <c r="C67" s="197">
        <v>0</v>
      </c>
      <c r="D67" s="197">
        <v>0</v>
      </c>
      <c r="E67" s="197">
        <v>0</v>
      </c>
    </row>
    <row r="68" spans="1:7" ht="15.5">
      <c r="A68" s="15"/>
      <c r="B68" s="15"/>
      <c r="C68" s="15"/>
      <c r="D68" s="15"/>
      <c r="E68" s="15"/>
      <c r="F68" s="15"/>
      <c r="G68" s="15"/>
    </row>
    <row r="69" spans="1:7" ht="15.5">
      <c r="A69" s="15"/>
      <c r="B69" s="15"/>
      <c r="C69" s="15"/>
      <c r="D69" s="15"/>
      <c r="E69" s="15"/>
      <c r="F69" s="15"/>
      <c r="G69" s="15"/>
    </row>
    <row r="70" spans="1:7" ht="15.5">
      <c r="A70" s="15"/>
      <c r="B70" s="15"/>
      <c r="C70" s="15"/>
      <c r="D70" s="15"/>
      <c r="E70" s="15"/>
      <c r="F70" s="15"/>
      <c r="G70" s="15"/>
    </row>
    <row r="71" spans="1:7" ht="15.5">
      <c r="A71" s="15"/>
      <c r="B71" s="15"/>
      <c r="C71" s="15"/>
      <c r="D71" s="15"/>
      <c r="E71" s="15"/>
      <c r="F71" s="15"/>
      <c r="G71" s="15"/>
    </row>
    <row r="72" spans="1:7" ht="15.5">
      <c r="A72" s="15"/>
      <c r="B72" s="15"/>
      <c r="C72" s="15"/>
      <c r="D72" s="15"/>
      <c r="E72" s="15"/>
      <c r="F72" s="15"/>
      <c r="G72" s="15"/>
    </row>
    <row r="73" spans="1:7" ht="15.5">
      <c r="A73" s="15"/>
      <c r="B73" s="15"/>
      <c r="C73" s="15"/>
      <c r="D73" s="15"/>
      <c r="E73" s="15"/>
      <c r="F73" s="15"/>
      <c r="G73" s="15"/>
    </row>
  </sheetData>
  <mergeCells count="6">
    <mergeCell ref="A62:E62"/>
    <mergeCell ref="A1:F1"/>
    <mergeCell ref="A2:G2"/>
    <mergeCell ref="A6:D6"/>
    <mergeCell ref="A45:E45"/>
    <mergeCell ref="A28:E28"/>
  </mergeCells>
  <phoneticPr fontId="47" type="noConversion"/>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1:I148"/>
  <sheetViews>
    <sheetView showGridLines="0" zoomScaleNormal="100" workbookViewId="0">
      <selection activeCell="E36" sqref="E36"/>
    </sheetView>
  </sheetViews>
  <sheetFormatPr baseColWidth="10" defaultColWidth="11.25" defaultRowHeight="15" customHeight="1"/>
  <cols>
    <col min="1" max="1" width="64.25" customWidth="1"/>
    <col min="2" max="4" width="11.08203125" customWidth="1"/>
    <col min="5" max="5" width="12.75" customWidth="1"/>
    <col min="6" max="8" width="14.33203125" customWidth="1"/>
  </cols>
  <sheetData>
    <row r="1" spans="1:9" ht="24.75" customHeight="1">
      <c r="A1" s="394"/>
      <c r="B1" s="364"/>
      <c r="C1" s="364"/>
      <c r="D1" s="364"/>
      <c r="E1" s="364"/>
      <c r="F1" s="364"/>
    </row>
    <row r="2" spans="1:9" ht="40.5" customHeight="1">
      <c r="A2" s="398" t="s">
        <v>542</v>
      </c>
      <c r="B2" s="364"/>
      <c r="C2" s="364"/>
      <c r="D2" s="364"/>
      <c r="E2" s="364"/>
      <c r="F2" s="364"/>
      <c r="G2" s="364"/>
      <c r="H2" s="364"/>
      <c r="I2" s="364"/>
    </row>
    <row r="3" spans="1:9" ht="17.5">
      <c r="A3" s="49" t="s">
        <v>12</v>
      </c>
      <c r="B3" s="15"/>
      <c r="C3" s="15"/>
      <c r="D3" s="15"/>
      <c r="E3" s="15"/>
      <c r="F3" s="15"/>
      <c r="G3" s="15"/>
      <c r="H3" s="15"/>
    </row>
    <row r="4" spans="1:9" ht="20">
      <c r="A4" s="361" t="s">
        <v>543</v>
      </c>
      <c r="B4" s="15"/>
      <c r="C4" s="15"/>
      <c r="D4" s="15"/>
      <c r="E4" s="15"/>
      <c r="F4" s="15"/>
      <c r="G4" s="15"/>
      <c r="H4" s="15"/>
    </row>
    <row r="5" spans="1:9" ht="17.5">
      <c r="A5" s="49"/>
      <c r="B5" s="15"/>
      <c r="C5" s="15"/>
      <c r="D5" s="15"/>
      <c r="E5" s="15"/>
      <c r="F5" s="15"/>
      <c r="G5" s="15"/>
      <c r="H5" s="15"/>
    </row>
    <row r="6" spans="1:9" ht="18.5" thickBot="1">
      <c r="A6" s="180" t="s">
        <v>795</v>
      </c>
      <c r="B6" s="194"/>
      <c r="C6" s="194"/>
      <c r="D6" s="73"/>
      <c r="E6" s="73"/>
      <c r="F6" s="74"/>
      <c r="G6" s="74"/>
      <c r="H6" s="74"/>
    </row>
    <row r="7" spans="1:9" ht="15.5">
      <c r="A7" s="198" t="s">
        <v>796</v>
      </c>
      <c r="B7" s="147">
        <v>2022</v>
      </c>
      <c r="C7" s="147">
        <v>2023</v>
      </c>
      <c r="D7" s="147" t="s">
        <v>546</v>
      </c>
      <c r="E7" s="147" t="s">
        <v>547</v>
      </c>
    </row>
    <row r="8" spans="1:9" ht="15.5">
      <c r="A8" s="199" t="s">
        <v>797</v>
      </c>
      <c r="B8" s="200">
        <f>+B9+B10</f>
        <v>983</v>
      </c>
      <c r="C8" s="193">
        <v>1.141</v>
      </c>
      <c r="D8" s="200">
        <v>1.1919999999999999</v>
      </c>
      <c r="E8" s="200">
        <v>1397</v>
      </c>
    </row>
    <row r="9" spans="1:9" ht="15.5">
      <c r="A9" s="199" t="s">
        <v>798</v>
      </c>
      <c r="B9" s="201">
        <f t="shared" ref="B9:B10" si="0">+B15+B12</f>
        <v>118</v>
      </c>
      <c r="C9" s="201">
        <v>138</v>
      </c>
      <c r="D9" s="201">
        <v>142</v>
      </c>
      <c r="E9" s="201">
        <v>162</v>
      </c>
    </row>
    <row r="10" spans="1:9" ht="15.5">
      <c r="A10" s="199" t="s">
        <v>799</v>
      </c>
      <c r="B10" s="201">
        <f t="shared" si="0"/>
        <v>865</v>
      </c>
      <c r="C10" s="335">
        <v>1.0069999999999999</v>
      </c>
      <c r="D10" s="335">
        <v>1.05</v>
      </c>
      <c r="E10" s="201">
        <v>1.2350000000000001</v>
      </c>
    </row>
    <row r="11" spans="1:9" ht="15.5">
      <c r="A11" s="199" t="s">
        <v>800</v>
      </c>
      <c r="B11" s="201">
        <v>6</v>
      </c>
      <c r="C11" s="201">
        <v>4</v>
      </c>
      <c r="D11" s="201">
        <v>16</v>
      </c>
      <c r="E11" s="201">
        <v>90</v>
      </c>
    </row>
    <row r="12" spans="1:9" ht="15.5">
      <c r="A12" s="199" t="s">
        <v>801</v>
      </c>
      <c r="B12" s="201">
        <v>1</v>
      </c>
      <c r="C12" s="201">
        <v>3</v>
      </c>
      <c r="D12" s="201">
        <v>4</v>
      </c>
      <c r="E12" s="201">
        <v>11</v>
      </c>
    </row>
    <row r="13" spans="1:9" ht="15.5">
      <c r="A13" s="199" t="s">
        <v>802</v>
      </c>
      <c r="B13" s="201">
        <v>5</v>
      </c>
      <c r="C13" s="201">
        <v>1</v>
      </c>
      <c r="D13" s="201">
        <v>12</v>
      </c>
      <c r="E13" s="201">
        <v>79</v>
      </c>
    </row>
    <row r="14" spans="1:9" ht="15.5">
      <c r="A14" s="199" t="s">
        <v>803</v>
      </c>
      <c r="B14" s="201">
        <v>977</v>
      </c>
      <c r="C14" s="334">
        <v>1.141</v>
      </c>
      <c r="D14" s="201">
        <v>1.1759999999999999</v>
      </c>
      <c r="E14" s="201">
        <v>1.3069999999999999</v>
      </c>
    </row>
    <row r="15" spans="1:9" ht="15.5">
      <c r="A15" s="199" t="s">
        <v>804</v>
      </c>
      <c r="B15" s="201">
        <v>117</v>
      </c>
      <c r="C15" s="201">
        <v>138</v>
      </c>
      <c r="D15" s="201">
        <v>138</v>
      </c>
      <c r="E15" s="201">
        <v>151</v>
      </c>
    </row>
    <row r="16" spans="1:9" ht="15.5">
      <c r="A16" s="199" t="s">
        <v>805</v>
      </c>
      <c r="B16" s="201">
        <v>860</v>
      </c>
      <c r="C16" s="274">
        <v>1.0069999999999999</v>
      </c>
      <c r="D16" s="201">
        <v>1.038</v>
      </c>
      <c r="E16" s="201">
        <v>1.1559999999999999</v>
      </c>
    </row>
    <row r="17" spans="1:8" ht="15.5">
      <c r="A17" s="199" t="s">
        <v>806</v>
      </c>
      <c r="B17" s="201">
        <v>51</v>
      </c>
      <c r="C17" s="201">
        <v>57</v>
      </c>
      <c r="D17" s="201">
        <v>61</v>
      </c>
      <c r="E17" s="201">
        <v>72</v>
      </c>
    </row>
    <row r="18" spans="1:8" ht="15.5">
      <c r="A18" s="199" t="s">
        <v>807</v>
      </c>
      <c r="B18" s="332" t="s">
        <v>808</v>
      </c>
      <c r="C18" s="333" t="s">
        <v>809</v>
      </c>
      <c r="D18" s="203" t="s">
        <v>810</v>
      </c>
      <c r="E18" s="203" t="s">
        <v>811</v>
      </c>
    </row>
    <row r="19" spans="1:8" ht="15.5">
      <c r="A19" s="199" t="s">
        <v>812</v>
      </c>
      <c r="B19" s="202" t="s">
        <v>813</v>
      </c>
      <c r="C19" s="202">
        <v>0</v>
      </c>
      <c r="D19" s="279" t="s">
        <v>814</v>
      </c>
      <c r="E19" s="279" t="s">
        <v>815</v>
      </c>
    </row>
    <row r="20" spans="1:8" ht="15.5">
      <c r="A20" s="15"/>
      <c r="B20" s="15"/>
      <c r="C20" s="15"/>
      <c r="D20" s="15"/>
      <c r="E20" s="15"/>
      <c r="F20" s="15"/>
      <c r="G20" s="15"/>
      <c r="H20" s="15"/>
    </row>
    <row r="21" spans="1:8" ht="18.5" thickBot="1">
      <c r="A21" s="180" t="s">
        <v>816</v>
      </c>
      <c r="B21" s="194"/>
      <c r="C21" s="194"/>
      <c r="D21" s="73"/>
      <c r="E21" s="73"/>
      <c r="F21" s="74"/>
      <c r="G21" s="74"/>
      <c r="H21" s="74"/>
    </row>
    <row r="22" spans="1:8" ht="15.5">
      <c r="A22" s="181" t="s">
        <v>817</v>
      </c>
      <c r="B22" s="143">
        <v>2022</v>
      </c>
      <c r="C22" s="143">
        <v>2023</v>
      </c>
      <c r="D22" s="147" t="s">
        <v>546</v>
      </c>
      <c r="E22" s="147" t="s">
        <v>547</v>
      </c>
    </row>
    <row r="23" spans="1:8" ht="15.5">
      <c r="A23" s="77" t="s">
        <v>818</v>
      </c>
      <c r="B23" s="204" t="s">
        <v>819</v>
      </c>
      <c r="C23" s="204" t="s">
        <v>820</v>
      </c>
      <c r="D23" s="204" t="s">
        <v>820</v>
      </c>
      <c r="E23" s="204" t="s">
        <v>820</v>
      </c>
    </row>
    <row r="24" spans="1:8" ht="15.5">
      <c r="A24" s="199" t="s">
        <v>821</v>
      </c>
      <c r="B24" s="204" t="s">
        <v>819</v>
      </c>
      <c r="C24" s="204" t="s">
        <v>820</v>
      </c>
      <c r="D24" s="204" t="s">
        <v>820</v>
      </c>
      <c r="E24" s="204" t="s">
        <v>820</v>
      </c>
    </row>
    <row r="25" spans="1:8" ht="15.5">
      <c r="A25" s="205" t="s">
        <v>822</v>
      </c>
      <c r="B25" s="204" t="s">
        <v>823</v>
      </c>
      <c r="C25" s="204" t="s">
        <v>824</v>
      </c>
      <c r="D25" s="204" t="s">
        <v>824</v>
      </c>
      <c r="E25" s="204" t="s">
        <v>824</v>
      </c>
    </row>
    <row r="26" spans="1:8" ht="15.5">
      <c r="A26" s="15"/>
      <c r="B26" s="15"/>
      <c r="C26" s="15"/>
      <c r="D26" s="15"/>
      <c r="E26" s="15"/>
      <c r="F26" s="15"/>
      <c r="G26" s="15"/>
      <c r="H26" s="15"/>
    </row>
    <row r="27" spans="1:8" ht="18.5" thickBot="1">
      <c r="A27" s="180" t="s">
        <v>825</v>
      </c>
      <c r="B27" s="194"/>
      <c r="C27" s="194"/>
      <c r="D27" s="73"/>
      <c r="E27" s="73"/>
      <c r="F27" s="74"/>
      <c r="G27" s="74"/>
      <c r="H27" s="74"/>
    </row>
    <row r="28" spans="1:8" ht="15.5">
      <c r="A28" s="198" t="s">
        <v>826</v>
      </c>
      <c r="B28" s="147">
        <v>2022</v>
      </c>
      <c r="C28" s="147">
        <v>2023</v>
      </c>
      <c r="D28" s="147" t="s">
        <v>546</v>
      </c>
      <c r="E28" s="147" t="s">
        <v>547</v>
      </c>
    </row>
    <row r="29" spans="1:8" ht="15.5">
      <c r="A29" s="78" t="s">
        <v>827</v>
      </c>
      <c r="B29" s="206">
        <v>22</v>
      </c>
      <c r="C29" s="206">
        <v>16</v>
      </c>
      <c r="D29" s="206">
        <v>15</v>
      </c>
      <c r="E29" s="206">
        <v>15</v>
      </c>
    </row>
    <row r="30" spans="1:8" ht="15.5">
      <c r="A30" s="78" t="s">
        <v>828</v>
      </c>
      <c r="B30" s="206">
        <v>50</v>
      </c>
      <c r="C30" s="206">
        <v>39</v>
      </c>
      <c r="D30" s="206">
        <v>33</v>
      </c>
      <c r="E30" s="206">
        <v>30</v>
      </c>
    </row>
    <row r="31" spans="1:8" ht="15.5">
      <c r="A31" s="78" t="s">
        <v>829</v>
      </c>
      <c r="B31" s="206">
        <v>40</v>
      </c>
      <c r="C31" s="206">
        <v>37</v>
      </c>
      <c r="D31" s="206">
        <v>35</v>
      </c>
      <c r="E31" s="206">
        <v>35</v>
      </c>
    </row>
    <row r="32" spans="1:8" ht="15.5">
      <c r="A32" s="78" t="s">
        <v>830</v>
      </c>
      <c r="B32" s="206">
        <v>36</v>
      </c>
      <c r="C32" s="206">
        <v>30</v>
      </c>
      <c r="D32" s="206">
        <v>29</v>
      </c>
      <c r="E32" s="206">
        <v>29</v>
      </c>
    </row>
    <row r="33" spans="1:5" ht="15.5">
      <c r="A33" s="78" t="s">
        <v>831</v>
      </c>
      <c r="B33" s="206">
        <v>37</v>
      </c>
      <c r="C33" s="206">
        <v>41</v>
      </c>
      <c r="D33" s="206">
        <v>32</v>
      </c>
      <c r="E33" s="206">
        <v>25</v>
      </c>
    </row>
    <row r="34" spans="1:5" ht="15.5">
      <c r="A34" s="78" t="s">
        <v>832</v>
      </c>
      <c r="B34" s="206">
        <v>41</v>
      </c>
      <c r="C34" s="206">
        <v>39</v>
      </c>
      <c r="D34" s="206">
        <v>29</v>
      </c>
      <c r="E34" s="206">
        <v>18</v>
      </c>
    </row>
    <row r="35" spans="1:5" ht="15.5">
      <c r="A35" s="78" t="s">
        <v>833</v>
      </c>
      <c r="B35" s="206">
        <v>24</v>
      </c>
      <c r="C35" s="206">
        <v>27</v>
      </c>
      <c r="D35" s="206">
        <v>21</v>
      </c>
      <c r="E35" s="206">
        <v>22</v>
      </c>
    </row>
    <row r="36" spans="1:5" ht="15.5">
      <c r="A36" s="78" t="s">
        <v>834</v>
      </c>
      <c r="B36" s="206">
        <v>19</v>
      </c>
      <c r="C36" s="206">
        <v>15</v>
      </c>
      <c r="D36" s="206">
        <v>14</v>
      </c>
      <c r="E36" s="206">
        <v>9</v>
      </c>
    </row>
    <row r="37" spans="1:5" ht="15.5">
      <c r="A37" s="78" t="s">
        <v>835</v>
      </c>
      <c r="B37" s="206">
        <v>6</v>
      </c>
      <c r="C37" s="206">
        <v>4</v>
      </c>
      <c r="D37" s="206">
        <v>6</v>
      </c>
      <c r="E37" s="206">
        <v>3</v>
      </c>
    </row>
    <row r="38" spans="1:5" ht="15.5">
      <c r="A38" s="207" t="s">
        <v>836</v>
      </c>
      <c r="B38" s="79">
        <v>0</v>
      </c>
      <c r="C38" s="79">
        <v>0</v>
      </c>
      <c r="D38" s="79">
        <v>1</v>
      </c>
      <c r="E38" s="206">
        <v>0</v>
      </c>
    </row>
    <row r="39" spans="1:5" ht="16" thickBot="1">
      <c r="A39" s="208" t="s">
        <v>837</v>
      </c>
      <c r="B39" s="80">
        <v>275</v>
      </c>
      <c r="C39" s="80">
        <v>248</v>
      </c>
      <c r="D39" s="80">
        <v>215</v>
      </c>
      <c r="E39" s="206">
        <v>186</v>
      </c>
    </row>
    <row r="40" spans="1:5" ht="16" thickBot="1">
      <c r="A40" s="209" t="s">
        <v>838</v>
      </c>
      <c r="B40" s="81" t="s">
        <v>839</v>
      </c>
      <c r="C40" s="81" t="s">
        <v>840</v>
      </c>
      <c r="D40" s="81" t="s">
        <v>841</v>
      </c>
      <c r="E40" s="81" t="s">
        <v>842</v>
      </c>
    </row>
    <row r="41" spans="1:5" ht="15.5">
      <c r="A41" s="210" t="s">
        <v>843</v>
      </c>
      <c r="B41" s="206">
        <v>2</v>
      </c>
      <c r="C41" s="206">
        <v>0</v>
      </c>
      <c r="D41" s="206">
        <v>0</v>
      </c>
      <c r="E41" s="206">
        <v>1</v>
      </c>
    </row>
    <row r="42" spans="1:5" ht="15.5">
      <c r="A42" s="78" t="s">
        <v>844</v>
      </c>
      <c r="B42" s="206">
        <v>4</v>
      </c>
      <c r="C42" s="206">
        <v>11</v>
      </c>
      <c r="D42" s="206">
        <v>10</v>
      </c>
      <c r="E42" s="206">
        <v>12</v>
      </c>
    </row>
    <row r="43" spans="1:5" ht="15.5">
      <c r="A43" s="78" t="s">
        <v>845</v>
      </c>
      <c r="B43" s="206">
        <v>6</v>
      </c>
      <c r="C43" s="206">
        <v>7</v>
      </c>
      <c r="D43" s="206">
        <v>6</v>
      </c>
      <c r="E43" s="206">
        <v>4</v>
      </c>
    </row>
    <row r="44" spans="1:5" ht="15.5">
      <c r="A44" s="78" t="s">
        <v>846</v>
      </c>
      <c r="B44" s="206">
        <v>5</v>
      </c>
      <c r="C44" s="206">
        <v>3</v>
      </c>
      <c r="D44" s="206">
        <v>6</v>
      </c>
      <c r="E44" s="206">
        <v>3</v>
      </c>
    </row>
    <row r="45" spans="1:5" ht="15.5">
      <c r="A45" s="78" t="s">
        <v>847</v>
      </c>
      <c r="B45" s="206">
        <v>14</v>
      </c>
      <c r="C45" s="206">
        <v>11</v>
      </c>
      <c r="D45" s="206">
        <v>13</v>
      </c>
      <c r="E45" s="206">
        <v>1</v>
      </c>
    </row>
    <row r="46" spans="1:5" ht="15.5">
      <c r="A46" s="78" t="s">
        <v>848</v>
      </c>
      <c r="B46" s="206">
        <v>3</v>
      </c>
      <c r="C46" s="206">
        <v>6</v>
      </c>
      <c r="D46" s="206">
        <v>3</v>
      </c>
      <c r="E46" s="206">
        <v>5</v>
      </c>
    </row>
    <row r="47" spans="1:5" ht="15.5">
      <c r="A47" s="78" t="s">
        <v>849</v>
      </c>
      <c r="B47" s="206">
        <v>5</v>
      </c>
      <c r="C47" s="206">
        <v>4</v>
      </c>
      <c r="D47" s="206">
        <v>3</v>
      </c>
      <c r="E47" s="206">
        <v>0</v>
      </c>
    </row>
    <row r="48" spans="1:5" ht="15.5">
      <c r="A48" s="78" t="s">
        <v>850</v>
      </c>
      <c r="B48" s="206">
        <v>2</v>
      </c>
      <c r="C48" s="206">
        <v>2</v>
      </c>
      <c r="D48" s="206">
        <v>2</v>
      </c>
      <c r="E48" s="206">
        <v>0</v>
      </c>
    </row>
    <row r="49" spans="1:8" ht="15.5">
      <c r="A49" s="78" t="s">
        <v>851</v>
      </c>
      <c r="B49" s="206">
        <v>2</v>
      </c>
      <c r="C49" s="206">
        <v>0</v>
      </c>
      <c r="D49" s="206">
        <v>0</v>
      </c>
      <c r="E49" s="206">
        <v>0</v>
      </c>
    </row>
    <row r="50" spans="1:8" ht="15.5">
      <c r="A50" s="207" t="s">
        <v>852</v>
      </c>
      <c r="B50" s="79">
        <v>0</v>
      </c>
      <c r="C50" s="79">
        <v>0</v>
      </c>
      <c r="D50" s="79">
        <v>0</v>
      </c>
      <c r="E50" s="206">
        <v>0</v>
      </c>
    </row>
    <row r="51" spans="1:8" ht="15.5">
      <c r="A51" s="82" t="s">
        <v>853</v>
      </c>
      <c r="B51" s="79">
        <v>43</v>
      </c>
      <c r="C51" s="79">
        <v>44</v>
      </c>
      <c r="D51" s="79">
        <v>43</v>
      </c>
      <c r="E51" s="206">
        <v>26</v>
      </c>
    </row>
    <row r="52" spans="1:8" ht="16" thickBot="1">
      <c r="A52" s="83" t="s">
        <v>838</v>
      </c>
      <c r="B52" s="84" t="s">
        <v>854</v>
      </c>
      <c r="C52" s="84" t="s">
        <v>855</v>
      </c>
      <c r="D52" s="84" t="s">
        <v>856</v>
      </c>
      <c r="E52" s="84" t="s">
        <v>857</v>
      </c>
    </row>
    <row r="53" spans="1:8" ht="15.5">
      <c r="A53" s="85" t="s">
        <v>858</v>
      </c>
      <c r="B53" s="212">
        <v>318</v>
      </c>
      <c r="C53" s="213">
        <f>C39+C51</f>
        <v>292</v>
      </c>
      <c r="D53" s="213">
        <f>D51+D39</f>
        <v>258</v>
      </c>
      <c r="E53" s="213">
        <f>E51+E39</f>
        <v>212</v>
      </c>
    </row>
    <row r="54" spans="1:8" ht="15.5">
      <c r="A54" s="15"/>
      <c r="B54" s="15"/>
      <c r="C54" s="15"/>
      <c r="D54" s="15"/>
      <c r="E54" s="15"/>
      <c r="F54" s="15"/>
      <c r="G54" s="15"/>
      <c r="H54" s="15"/>
    </row>
    <row r="55" spans="1:8" ht="18.5" thickBot="1">
      <c r="A55" s="180" t="s">
        <v>859</v>
      </c>
      <c r="B55" s="194"/>
      <c r="C55" s="194"/>
      <c r="D55" s="73"/>
      <c r="E55" s="73"/>
      <c r="F55" s="74"/>
      <c r="G55" s="74"/>
      <c r="H55" s="74"/>
    </row>
    <row r="56" spans="1:8" ht="15.5">
      <c r="A56" s="181" t="s">
        <v>826</v>
      </c>
      <c r="B56" s="147">
        <v>2022</v>
      </c>
      <c r="C56" s="147">
        <v>2023</v>
      </c>
      <c r="D56" s="147" t="s">
        <v>546</v>
      </c>
      <c r="E56" s="147" t="s">
        <v>547</v>
      </c>
    </row>
    <row r="57" spans="1:8" ht="15.5">
      <c r="A57" s="214" t="s">
        <v>827</v>
      </c>
      <c r="B57" s="206">
        <v>3</v>
      </c>
      <c r="C57" s="206">
        <v>1</v>
      </c>
      <c r="D57" s="206">
        <v>4</v>
      </c>
      <c r="E57" s="206">
        <v>2</v>
      </c>
    </row>
    <row r="58" spans="1:8" ht="15.5">
      <c r="A58" s="214" t="s">
        <v>828</v>
      </c>
      <c r="B58" s="206">
        <v>16</v>
      </c>
      <c r="C58" s="206">
        <v>13</v>
      </c>
      <c r="D58" s="206">
        <v>9</v>
      </c>
      <c r="E58" s="206">
        <v>8</v>
      </c>
    </row>
    <row r="59" spans="1:8" ht="15.5">
      <c r="A59" s="214" t="s">
        <v>829</v>
      </c>
      <c r="B59" s="206">
        <v>18</v>
      </c>
      <c r="C59" s="206">
        <v>9</v>
      </c>
      <c r="D59" s="206">
        <v>12</v>
      </c>
      <c r="E59" s="206">
        <v>8</v>
      </c>
    </row>
    <row r="60" spans="1:8" ht="15.5">
      <c r="A60" s="214" t="s">
        <v>830</v>
      </c>
      <c r="B60" s="206">
        <v>14</v>
      </c>
      <c r="C60" s="206">
        <v>11</v>
      </c>
      <c r="D60" s="206">
        <v>13</v>
      </c>
      <c r="E60" s="206">
        <v>14</v>
      </c>
    </row>
    <row r="61" spans="1:8" ht="15.5">
      <c r="A61" s="214" t="s">
        <v>831</v>
      </c>
      <c r="B61" s="206">
        <v>14</v>
      </c>
      <c r="C61" s="206">
        <v>20</v>
      </c>
      <c r="D61" s="206">
        <v>13</v>
      </c>
      <c r="E61" s="206">
        <v>10</v>
      </c>
    </row>
    <row r="62" spans="1:8" ht="15.5">
      <c r="A62" s="214" t="s">
        <v>832</v>
      </c>
      <c r="B62" s="206">
        <v>18</v>
      </c>
      <c r="C62" s="206">
        <v>14</v>
      </c>
      <c r="D62" s="206">
        <v>12</v>
      </c>
      <c r="E62" s="206">
        <v>11</v>
      </c>
    </row>
    <row r="63" spans="1:8" ht="15.5">
      <c r="A63" s="214" t="s">
        <v>833</v>
      </c>
      <c r="B63" s="206">
        <v>9</v>
      </c>
      <c r="C63" s="206">
        <v>10</v>
      </c>
      <c r="D63" s="206">
        <v>10</v>
      </c>
      <c r="E63" s="206">
        <v>10</v>
      </c>
    </row>
    <row r="64" spans="1:8" ht="15.5">
      <c r="A64" s="214" t="s">
        <v>834</v>
      </c>
      <c r="B64" s="206">
        <v>12</v>
      </c>
      <c r="C64" s="206">
        <v>8</v>
      </c>
      <c r="D64" s="206">
        <v>8</v>
      </c>
      <c r="E64" s="206">
        <v>6</v>
      </c>
    </row>
    <row r="65" spans="1:5" ht="15.5">
      <c r="A65" s="214" t="s">
        <v>835</v>
      </c>
      <c r="B65" s="206">
        <v>5</v>
      </c>
      <c r="C65" s="206">
        <v>11</v>
      </c>
      <c r="D65" s="206">
        <v>12</v>
      </c>
      <c r="E65" s="206">
        <v>8</v>
      </c>
    </row>
    <row r="66" spans="1:5" ht="15.5">
      <c r="A66" s="86" t="s">
        <v>836</v>
      </c>
      <c r="B66" s="79">
        <v>1</v>
      </c>
      <c r="C66" s="79">
        <v>3</v>
      </c>
      <c r="D66" s="79">
        <v>4</v>
      </c>
      <c r="E66" s="206">
        <v>1</v>
      </c>
    </row>
    <row r="67" spans="1:5" ht="16" thickBot="1">
      <c r="A67" s="87" t="s">
        <v>860</v>
      </c>
      <c r="B67" s="80">
        <v>110</v>
      </c>
      <c r="C67" s="80">
        <v>100</v>
      </c>
      <c r="D67" s="80">
        <f>SUM(D57:D66)</f>
        <v>97</v>
      </c>
      <c r="E67" s="80">
        <f>SUM(E57:E66)</f>
        <v>78</v>
      </c>
    </row>
    <row r="68" spans="1:5" ht="15.5">
      <c r="A68" s="88" t="s">
        <v>843</v>
      </c>
      <c r="B68" s="197">
        <v>1</v>
      </c>
      <c r="C68" s="197">
        <v>1</v>
      </c>
      <c r="D68" s="197">
        <v>0</v>
      </c>
      <c r="E68" s="197">
        <v>0</v>
      </c>
    </row>
    <row r="69" spans="1:5" ht="15.5">
      <c r="A69" s="214" t="s">
        <v>844</v>
      </c>
      <c r="B69" s="206">
        <v>4</v>
      </c>
      <c r="C69" s="206">
        <v>3</v>
      </c>
      <c r="D69" s="206">
        <v>3</v>
      </c>
      <c r="E69" s="197">
        <v>1</v>
      </c>
    </row>
    <row r="70" spans="1:5" ht="15.5">
      <c r="A70" s="214" t="s">
        <v>845</v>
      </c>
      <c r="B70" s="206">
        <v>6</v>
      </c>
      <c r="C70" s="206">
        <v>1</v>
      </c>
      <c r="D70" s="206">
        <v>1</v>
      </c>
      <c r="E70" s="197">
        <v>3</v>
      </c>
    </row>
    <row r="71" spans="1:5" ht="15.5">
      <c r="A71" s="214" t="s">
        <v>846</v>
      </c>
      <c r="B71" s="206">
        <v>1</v>
      </c>
      <c r="C71" s="206">
        <v>1</v>
      </c>
      <c r="D71" s="206">
        <v>3</v>
      </c>
      <c r="E71" s="197">
        <v>1</v>
      </c>
    </row>
    <row r="72" spans="1:5" ht="15.5">
      <c r="A72" s="214" t="s">
        <v>847</v>
      </c>
      <c r="B72" s="206">
        <v>5</v>
      </c>
      <c r="C72" s="206">
        <v>8</v>
      </c>
      <c r="D72" s="206">
        <v>10</v>
      </c>
      <c r="E72" s="197">
        <v>4</v>
      </c>
    </row>
    <row r="73" spans="1:5" ht="15.5">
      <c r="A73" s="214" t="s">
        <v>848</v>
      </c>
      <c r="B73" s="206">
        <v>5</v>
      </c>
      <c r="C73" s="206">
        <v>3</v>
      </c>
      <c r="D73" s="206">
        <v>5</v>
      </c>
      <c r="E73" s="197">
        <v>2</v>
      </c>
    </row>
    <row r="74" spans="1:5" ht="15.5">
      <c r="A74" s="214" t="s">
        <v>849</v>
      </c>
      <c r="B74" s="206">
        <v>2</v>
      </c>
      <c r="C74" s="206">
        <v>5</v>
      </c>
      <c r="D74" s="206">
        <v>3</v>
      </c>
      <c r="E74" s="197">
        <v>2</v>
      </c>
    </row>
    <row r="75" spans="1:5" ht="15.5">
      <c r="A75" s="214" t="s">
        <v>850</v>
      </c>
      <c r="B75" s="206">
        <v>1</v>
      </c>
      <c r="C75" s="206">
        <v>1</v>
      </c>
      <c r="D75" s="206">
        <v>0</v>
      </c>
      <c r="E75" s="197">
        <v>1</v>
      </c>
    </row>
    <row r="76" spans="1:5" ht="15.5">
      <c r="A76" s="214" t="s">
        <v>851</v>
      </c>
      <c r="B76" s="206">
        <v>0</v>
      </c>
      <c r="C76" s="206">
        <v>1</v>
      </c>
      <c r="D76" s="206">
        <v>0</v>
      </c>
      <c r="E76" s="197">
        <v>2</v>
      </c>
    </row>
    <row r="77" spans="1:5" ht="15.5">
      <c r="A77" s="86" t="s">
        <v>852</v>
      </c>
      <c r="B77" s="79">
        <v>0</v>
      </c>
      <c r="C77" s="79">
        <v>0</v>
      </c>
      <c r="D77" s="79">
        <v>0</v>
      </c>
      <c r="E77" s="197">
        <v>0</v>
      </c>
    </row>
    <row r="78" spans="1:5" ht="16" thickBot="1">
      <c r="A78" s="214" t="s">
        <v>861</v>
      </c>
      <c r="B78" s="206">
        <v>25</v>
      </c>
      <c r="C78" s="206">
        <v>24</v>
      </c>
      <c r="D78" s="206">
        <f>SUM(D68:D77)</f>
        <v>25</v>
      </c>
      <c r="E78" s="206">
        <f>SUM(E68:E77)</f>
        <v>16</v>
      </c>
    </row>
    <row r="79" spans="1:5" ht="15.5">
      <c r="A79" s="89" t="s">
        <v>862</v>
      </c>
      <c r="B79" s="211">
        <f>B67+B78</f>
        <v>135</v>
      </c>
      <c r="C79" s="211">
        <f t="shared" ref="C79" si="1">C67+C78</f>
        <v>124</v>
      </c>
      <c r="D79" s="211">
        <f>D78+D67</f>
        <v>122</v>
      </c>
      <c r="E79" s="211">
        <f>E78+E67</f>
        <v>94</v>
      </c>
    </row>
    <row r="80" spans="1:5" ht="15.5">
      <c r="A80" s="215" t="s">
        <v>472</v>
      </c>
      <c r="B80" s="217" t="s">
        <v>855</v>
      </c>
      <c r="C80" s="217" t="s">
        <v>863</v>
      </c>
      <c r="D80" s="217" t="s">
        <v>864</v>
      </c>
      <c r="E80" s="217" t="s">
        <v>865</v>
      </c>
    </row>
    <row r="81" spans="1:8" ht="15.5">
      <c r="A81" s="90"/>
      <c r="B81" s="91"/>
      <c r="C81" s="91"/>
      <c r="D81" s="91"/>
      <c r="E81" s="15"/>
      <c r="F81" s="74"/>
      <c r="G81" s="15"/>
      <c r="H81" s="15"/>
    </row>
    <row r="82" spans="1:8" ht="18.5" thickBot="1">
      <c r="A82" s="180" t="s">
        <v>866</v>
      </c>
      <c r="B82" s="194"/>
      <c r="C82" s="194"/>
      <c r="D82" s="73"/>
      <c r="E82" s="73"/>
      <c r="G82" s="74"/>
      <c r="H82" s="74"/>
    </row>
    <row r="83" spans="1:8" ht="15.5">
      <c r="A83" s="198" t="s">
        <v>867</v>
      </c>
      <c r="B83" s="147">
        <v>2022</v>
      </c>
      <c r="C83" s="147">
        <v>2023</v>
      </c>
      <c r="D83" s="147" t="s">
        <v>546</v>
      </c>
      <c r="E83" s="147" t="s">
        <v>547</v>
      </c>
    </row>
    <row r="84" spans="1:8" ht="15.5">
      <c r="A84" s="70" t="s">
        <v>868</v>
      </c>
      <c r="B84" s="206">
        <v>62</v>
      </c>
      <c r="C84" s="206">
        <v>30</v>
      </c>
      <c r="D84" s="206">
        <v>15</v>
      </c>
      <c r="E84" s="206">
        <v>24</v>
      </c>
    </row>
    <row r="85" spans="1:8" ht="25">
      <c r="A85" s="70" t="s">
        <v>869</v>
      </c>
      <c r="B85" s="145">
        <v>20</v>
      </c>
      <c r="C85" s="145">
        <v>14</v>
      </c>
      <c r="D85" s="206">
        <v>19</v>
      </c>
      <c r="E85" s="206">
        <v>23</v>
      </c>
    </row>
    <row r="86" spans="1:8" ht="25">
      <c r="A86" s="70" t="s">
        <v>870</v>
      </c>
      <c r="B86" s="206">
        <v>23</v>
      </c>
      <c r="C86" s="206">
        <v>9</v>
      </c>
      <c r="D86" s="206">
        <v>8</v>
      </c>
      <c r="E86" s="206">
        <v>15</v>
      </c>
    </row>
    <row r="87" spans="1:8" ht="15.5">
      <c r="A87" s="210" t="s">
        <v>871</v>
      </c>
      <c r="B87" s="79">
        <v>46</v>
      </c>
      <c r="C87" s="79">
        <v>50</v>
      </c>
      <c r="D87" s="206">
        <v>48</v>
      </c>
      <c r="E87" s="206">
        <v>43</v>
      </c>
    </row>
    <row r="88" spans="1:8" ht="15.5">
      <c r="A88" s="218" t="s">
        <v>872</v>
      </c>
      <c r="B88" s="219">
        <v>43.311</v>
      </c>
      <c r="C88" s="219">
        <v>45.180999999999997</v>
      </c>
      <c r="D88" s="219">
        <v>39.438000000000002</v>
      </c>
      <c r="E88" s="219">
        <v>40.174999999999997</v>
      </c>
    </row>
    <row r="89" spans="1:8" ht="15.5">
      <c r="A89" s="218" t="s">
        <v>873</v>
      </c>
      <c r="B89" s="206">
        <v>21</v>
      </c>
      <c r="C89" s="206">
        <v>8</v>
      </c>
      <c r="D89" s="206">
        <v>7</v>
      </c>
      <c r="E89" s="206">
        <v>9</v>
      </c>
    </row>
    <row r="90" spans="1:8" ht="15.5">
      <c r="A90" s="92"/>
      <c r="B90" s="93"/>
      <c r="C90" s="93"/>
      <c r="D90" s="93"/>
      <c r="E90" s="15"/>
      <c r="F90" s="15"/>
      <c r="G90" s="15"/>
      <c r="H90" s="15"/>
    </row>
    <row r="91" spans="1:8" ht="18.5" thickBot="1">
      <c r="A91" s="180" t="s">
        <v>874</v>
      </c>
      <c r="B91" s="194"/>
      <c r="C91" s="194"/>
      <c r="D91" s="73"/>
      <c r="E91" s="73"/>
      <c r="F91" s="74"/>
      <c r="G91" s="74"/>
      <c r="H91" s="74"/>
    </row>
    <row r="92" spans="1:8" ht="15.5">
      <c r="A92" s="181" t="s">
        <v>875</v>
      </c>
      <c r="B92" s="147">
        <v>2022</v>
      </c>
      <c r="C92" s="147">
        <v>2023</v>
      </c>
      <c r="D92" s="147" t="s">
        <v>546</v>
      </c>
      <c r="E92" s="147" t="s">
        <v>547</v>
      </c>
    </row>
    <row r="93" spans="1:8" ht="15.5">
      <c r="A93" s="214" t="s">
        <v>876</v>
      </c>
      <c r="B93" s="206">
        <v>2</v>
      </c>
      <c r="C93" s="201">
        <v>3</v>
      </c>
      <c r="D93" s="206">
        <v>3</v>
      </c>
      <c r="E93" s="206">
        <v>3</v>
      </c>
    </row>
    <row r="94" spans="1:8" ht="15.5">
      <c r="A94" s="215" t="s">
        <v>435</v>
      </c>
      <c r="B94" s="216">
        <v>0.25</v>
      </c>
      <c r="C94" s="275">
        <v>0.38</v>
      </c>
      <c r="D94" s="216">
        <f>D93/8</f>
        <v>0.375</v>
      </c>
      <c r="E94" s="216">
        <f>E93/8</f>
        <v>0.375</v>
      </c>
    </row>
    <row r="95" spans="1:8" ht="15.5">
      <c r="A95" s="214" t="s">
        <v>877</v>
      </c>
      <c r="B95" s="206">
        <v>6</v>
      </c>
      <c r="C95" s="201">
        <v>5</v>
      </c>
      <c r="D95" s="206">
        <v>5</v>
      </c>
      <c r="E95" s="206">
        <v>5</v>
      </c>
    </row>
    <row r="96" spans="1:8" ht="15.5">
      <c r="A96" s="215" t="s">
        <v>435</v>
      </c>
      <c r="B96" s="216">
        <v>0.75</v>
      </c>
      <c r="C96" s="275">
        <v>0.63</v>
      </c>
      <c r="D96" s="216">
        <f>D95/8</f>
        <v>0.625</v>
      </c>
      <c r="E96" s="336">
        <f>E95/8</f>
        <v>0.625</v>
      </c>
    </row>
    <row r="97" spans="1:5" ht="15.5">
      <c r="A97" s="214" t="s">
        <v>878</v>
      </c>
      <c r="B97" s="206">
        <v>1</v>
      </c>
      <c r="C97" s="201">
        <v>1</v>
      </c>
      <c r="D97" s="206">
        <v>1</v>
      </c>
      <c r="E97" s="289">
        <v>1</v>
      </c>
    </row>
    <row r="98" spans="1:5" ht="15.5">
      <c r="A98" s="215" t="s">
        <v>435</v>
      </c>
      <c r="B98" s="216">
        <v>0.14000000000000001</v>
      </c>
      <c r="C98" s="275">
        <v>0.14000000000000001</v>
      </c>
      <c r="D98" s="275">
        <v>0.14000000000000001</v>
      </c>
      <c r="E98" s="337">
        <f>E97/8</f>
        <v>0.125</v>
      </c>
    </row>
    <row r="99" spans="1:5" ht="15.5">
      <c r="A99" s="214" t="s">
        <v>879</v>
      </c>
      <c r="B99" s="206">
        <v>6</v>
      </c>
      <c r="C99" s="201">
        <v>6</v>
      </c>
      <c r="D99" s="206">
        <v>6</v>
      </c>
      <c r="E99" s="289">
        <v>7</v>
      </c>
    </row>
    <row r="100" spans="1:5" ht="15.5">
      <c r="A100" s="220" t="s">
        <v>435</v>
      </c>
      <c r="B100" s="216">
        <v>0.86</v>
      </c>
      <c r="C100" s="275">
        <v>0.86</v>
      </c>
      <c r="D100" s="275">
        <v>0.86</v>
      </c>
      <c r="E100" s="337">
        <f>E99/8</f>
        <v>0.875</v>
      </c>
    </row>
    <row r="101" spans="1:5" ht="15.5">
      <c r="A101" s="214" t="s">
        <v>880</v>
      </c>
      <c r="B101" s="206">
        <v>3</v>
      </c>
      <c r="C101" s="201">
        <v>4</v>
      </c>
      <c r="D101" s="289">
        <v>4</v>
      </c>
      <c r="E101" s="289">
        <v>4</v>
      </c>
    </row>
    <row r="102" spans="1:5" ht="15.5">
      <c r="A102" s="215" t="s">
        <v>435</v>
      </c>
      <c r="B102" s="216">
        <v>0.23</v>
      </c>
      <c r="C102" s="275">
        <v>0.31</v>
      </c>
      <c r="D102" s="336">
        <v>0.31</v>
      </c>
      <c r="E102" s="336">
        <f>E101/14</f>
        <v>0.2857142857142857</v>
      </c>
    </row>
    <row r="103" spans="1:5" ht="15.5">
      <c r="A103" s="214" t="s">
        <v>881</v>
      </c>
      <c r="B103" s="206">
        <v>10</v>
      </c>
      <c r="C103" s="201">
        <v>9</v>
      </c>
      <c r="D103" s="289">
        <v>9</v>
      </c>
      <c r="E103" s="289">
        <v>10</v>
      </c>
    </row>
    <row r="104" spans="1:5" ht="16" thickBot="1">
      <c r="A104" s="94" t="s">
        <v>435</v>
      </c>
      <c r="B104" s="118">
        <v>0.77</v>
      </c>
      <c r="C104" s="276">
        <v>0.69</v>
      </c>
      <c r="D104" s="118">
        <v>0.69</v>
      </c>
      <c r="E104" s="338">
        <f>10/14</f>
        <v>0.7142857142857143</v>
      </c>
    </row>
    <row r="105" spans="1:5" ht="15.5">
      <c r="A105" s="214" t="s">
        <v>882</v>
      </c>
      <c r="B105" s="206">
        <v>30</v>
      </c>
      <c r="C105" s="201">
        <v>31</v>
      </c>
      <c r="D105" s="201">
        <v>30</v>
      </c>
      <c r="E105" s="201">
        <v>31</v>
      </c>
    </row>
    <row r="106" spans="1:5" ht="15.5">
      <c r="A106" s="215" t="s">
        <v>435</v>
      </c>
      <c r="B106" s="216">
        <v>0.03</v>
      </c>
      <c r="C106" s="275">
        <v>0.03</v>
      </c>
      <c r="D106" s="275">
        <v>4.1399999999999999E-2</v>
      </c>
      <c r="E106" s="275">
        <v>3.8699999999999998E-2</v>
      </c>
    </row>
    <row r="107" spans="1:5" ht="15.5">
      <c r="A107" s="214" t="s">
        <v>883</v>
      </c>
      <c r="B107" s="206">
        <v>582</v>
      </c>
      <c r="C107" s="201">
        <v>679</v>
      </c>
      <c r="D107" s="201">
        <v>694</v>
      </c>
      <c r="E107" s="201">
        <v>770</v>
      </c>
    </row>
    <row r="108" spans="1:5" ht="15.5">
      <c r="A108" s="215" t="s">
        <v>435</v>
      </c>
      <c r="B108" s="216">
        <v>0.66</v>
      </c>
      <c r="C108" s="275">
        <v>0.67</v>
      </c>
      <c r="D108" s="275">
        <v>0.95860000000000001</v>
      </c>
      <c r="E108" s="275">
        <v>0.96130000000000004</v>
      </c>
    </row>
    <row r="109" spans="1:5" ht="15.5">
      <c r="A109" s="214" t="s">
        <v>884</v>
      </c>
      <c r="B109" s="206">
        <v>55</v>
      </c>
      <c r="C109" s="201">
        <v>57</v>
      </c>
      <c r="D109" s="201">
        <v>61</v>
      </c>
      <c r="E109" s="201">
        <v>66</v>
      </c>
    </row>
    <row r="110" spans="1:5" ht="15.5">
      <c r="A110" s="215" t="s">
        <v>435</v>
      </c>
      <c r="B110" s="216">
        <v>0.06</v>
      </c>
      <c r="C110" s="275">
        <v>0.06</v>
      </c>
      <c r="D110" s="275">
        <v>0.1353</v>
      </c>
      <c r="E110" s="275">
        <v>0.13039999999999999</v>
      </c>
    </row>
    <row r="111" spans="1:5" ht="15.5">
      <c r="A111" s="214" t="s">
        <v>885</v>
      </c>
      <c r="B111" s="206">
        <v>215</v>
      </c>
      <c r="C111" s="201">
        <v>251</v>
      </c>
      <c r="D111" s="201">
        <v>263</v>
      </c>
      <c r="E111" s="201">
        <v>302</v>
      </c>
    </row>
    <row r="112" spans="1:5" ht="15.5">
      <c r="A112" s="215" t="s">
        <v>435</v>
      </c>
      <c r="B112" s="216">
        <v>0.24</v>
      </c>
      <c r="C112" s="275">
        <v>0.25</v>
      </c>
      <c r="D112" s="275">
        <v>0.58309999999999995</v>
      </c>
      <c r="E112" s="275">
        <v>0.5968</v>
      </c>
    </row>
    <row r="113" spans="1:8" ht="15.5">
      <c r="A113" s="214" t="s">
        <v>886</v>
      </c>
      <c r="B113" s="206">
        <v>85</v>
      </c>
      <c r="C113" s="201">
        <v>88</v>
      </c>
      <c r="D113" s="201">
        <v>91</v>
      </c>
      <c r="E113" s="201">
        <v>97</v>
      </c>
    </row>
    <row r="114" spans="1:8" ht="15.5">
      <c r="A114" s="215" t="s">
        <v>435</v>
      </c>
      <c r="B114" s="216">
        <v>0.09</v>
      </c>
      <c r="C114" s="275">
        <v>0.09</v>
      </c>
      <c r="D114" s="275">
        <v>8.6699999999999999E-2</v>
      </c>
      <c r="E114" s="275">
        <v>8.3000000000000004E-2</v>
      </c>
    </row>
    <row r="115" spans="1:8" ht="15.5">
      <c r="A115" s="214" t="s">
        <v>887</v>
      </c>
      <c r="B115" s="206">
        <v>797</v>
      </c>
      <c r="C115" s="201">
        <v>930</v>
      </c>
      <c r="D115" s="201">
        <v>958</v>
      </c>
      <c r="E115" s="201">
        <v>1.0720000000000001</v>
      </c>
    </row>
    <row r="116" spans="1:8" ht="16" thickBot="1">
      <c r="A116" s="95" t="s">
        <v>435</v>
      </c>
      <c r="B116" s="339">
        <v>0.9</v>
      </c>
      <c r="C116" s="277">
        <v>0.91</v>
      </c>
      <c r="D116" s="277">
        <v>0.9133</v>
      </c>
      <c r="E116" s="277">
        <v>0.91700000000000004</v>
      </c>
    </row>
    <row r="117" spans="1:8" ht="15.5">
      <c r="A117" s="89" t="s">
        <v>888</v>
      </c>
      <c r="B117" s="222">
        <v>32</v>
      </c>
      <c r="C117" s="278">
        <v>47</v>
      </c>
      <c r="D117" s="278">
        <v>47</v>
      </c>
      <c r="E117" s="278">
        <v>54</v>
      </c>
    </row>
    <row r="118" spans="1:8" ht="15.5">
      <c r="A118" s="215" t="s">
        <v>435</v>
      </c>
      <c r="B118" s="216">
        <v>0.34</v>
      </c>
      <c r="C118" s="275">
        <v>0.38</v>
      </c>
      <c r="D118" s="275">
        <v>0.37</v>
      </c>
      <c r="E118" s="275">
        <v>0.39129999999999998</v>
      </c>
    </row>
    <row r="119" spans="1:8" ht="15.5">
      <c r="A119" s="214" t="s">
        <v>889</v>
      </c>
      <c r="B119" s="221">
        <v>63</v>
      </c>
      <c r="C119" s="201">
        <v>76</v>
      </c>
      <c r="D119" s="201">
        <v>80</v>
      </c>
      <c r="E119" s="201">
        <v>84</v>
      </c>
    </row>
    <row r="120" spans="1:8" ht="16" thickBot="1">
      <c r="A120" s="215" t="s">
        <v>435</v>
      </c>
      <c r="B120" s="275">
        <v>0.66</v>
      </c>
      <c r="C120" s="275">
        <v>0.62</v>
      </c>
      <c r="D120" s="275">
        <v>0.63</v>
      </c>
      <c r="E120" s="275">
        <v>0.60870000000000002</v>
      </c>
    </row>
    <row r="121" spans="1:8" ht="15.5">
      <c r="A121" s="89" t="s">
        <v>890</v>
      </c>
      <c r="B121" s="222">
        <v>117</v>
      </c>
      <c r="C121" s="278">
        <v>137</v>
      </c>
      <c r="D121" s="278">
        <f>D117+D113</f>
        <v>138</v>
      </c>
      <c r="E121" s="278">
        <v>151</v>
      </c>
    </row>
    <row r="122" spans="1:8" ht="15.5">
      <c r="A122" s="215" t="s">
        <v>435</v>
      </c>
      <c r="B122" s="216">
        <v>0.12</v>
      </c>
      <c r="C122" s="275">
        <v>0.12</v>
      </c>
      <c r="D122" s="275">
        <v>0.12</v>
      </c>
      <c r="E122" s="275">
        <v>0.12</v>
      </c>
    </row>
    <row r="123" spans="1:8" ht="15.5">
      <c r="A123" s="214" t="s">
        <v>891</v>
      </c>
      <c r="B123" s="221">
        <v>860</v>
      </c>
      <c r="C123" s="334">
        <v>1.004</v>
      </c>
      <c r="D123" s="334">
        <v>1.038</v>
      </c>
      <c r="E123" s="334">
        <v>1.1559999999999999</v>
      </c>
    </row>
    <row r="124" spans="1:8" ht="15.5">
      <c r="A124" s="215" t="s">
        <v>435</v>
      </c>
      <c r="B124" s="216">
        <v>0.88</v>
      </c>
      <c r="C124" s="275">
        <v>0.88</v>
      </c>
      <c r="D124" s="275">
        <v>0.88</v>
      </c>
      <c r="E124" s="275">
        <v>0.88</v>
      </c>
    </row>
    <row r="125" spans="1:8" ht="15.5">
      <c r="A125" s="90"/>
      <c r="B125" s="91"/>
      <c r="C125" s="91"/>
      <c r="D125" s="91"/>
      <c r="E125" s="15"/>
      <c r="F125" s="15"/>
      <c r="G125" s="15"/>
      <c r="H125" s="15"/>
    </row>
    <row r="126" spans="1:8" ht="18.5" thickBot="1">
      <c r="A126" s="180" t="s">
        <v>466</v>
      </c>
      <c r="B126" s="194"/>
      <c r="C126" s="194"/>
      <c r="D126" s="73"/>
      <c r="E126" s="73"/>
      <c r="F126" s="74"/>
      <c r="G126" s="74"/>
      <c r="H126" s="74"/>
    </row>
    <row r="127" spans="1:8" ht="15.5">
      <c r="A127" s="181" t="s">
        <v>892</v>
      </c>
      <c r="B127" s="143">
        <v>2022</v>
      </c>
      <c r="C127" s="143">
        <v>2023</v>
      </c>
      <c r="D127" s="147" t="s">
        <v>546</v>
      </c>
      <c r="E127" s="147" t="s">
        <v>547</v>
      </c>
    </row>
    <row r="128" spans="1:8" ht="15.5">
      <c r="A128" s="199" t="s">
        <v>893</v>
      </c>
      <c r="B128" s="188">
        <v>0</v>
      </c>
      <c r="C128" s="188">
        <v>0</v>
      </c>
      <c r="D128" s="188">
        <v>0</v>
      </c>
      <c r="E128" s="188">
        <v>0</v>
      </c>
    </row>
    <row r="129" spans="1:8" ht="15.5">
      <c r="A129" s="223"/>
      <c r="B129" s="223"/>
      <c r="C129" s="223"/>
      <c r="D129" s="223"/>
      <c r="E129" s="15"/>
      <c r="F129" s="15"/>
      <c r="G129" s="15"/>
      <c r="H129" s="15"/>
    </row>
    <row r="130" spans="1:8" ht="18.5" thickBot="1">
      <c r="A130" s="180" t="s">
        <v>894</v>
      </c>
      <c r="B130" s="194"/>
      <c r="C130" s="194"/>
      <c r="D130" s="73"/>
      <c r="E130" s="73"/>
      <c r="F130" s="74"/>
      <c r="G130" s="74"/>
      <c r="H130" s="74"/>
    </row>
    <row r="131" spans="1:8" ht="15.5">
      <c r="A131" s="181" t="s">
        <v>895</v>
      </c>
      <c r="B131" s="143">
        <v>2022</v>
      </c>
      <c r="C131" s="143">
        <v>2023</v>
      </c>
      <c r="D131" s="147" t="s">
        <v>546</v>
      </c>
      <c r="E131" s="147" t="s">
        <v>547</v>
      </c>
    </row>
    <row r="132" spans="1:8" ht="15.5">
      <c r="A132" s="199" t="s">
        <v>896</v>
      </c>
      <c r="B132" s="202">
        <v>0.63</v>
      </c>
      <c r="C132" s="202">
        <v>0.62</v>
      </c>
      <c r="D132" s="202">
        <v>0.62</v>
      </c>
      <c r="E132" s="202">
        <v>0.61</v>
      </c>
    </row>
    <row r="133" spans="1:8" ht="15.5">
      <c r="A133" s="96" t="s">
        <v>897</v>
      </c>
      <c r="B133" s="97"/>
      <c r="C133" s="97"/>
      <c r="D133" s="98"/>
      <c r="E133" s="98"/>
      <c r="F133" s="60"/>
      <c r="G133" s="60"/>
      <c r="H133" s="60"/>
    </row>
    <row r="134" spans="1:8" ht="15.5">
      <c r="A134" s="15"/>
      <c r="B134" s="15"/>
      <c r="C134" s="15"/>
      <c r="D134" s="15"/>
      <c r="E134" s="15"/>
      <c r="F134" s="15"/>
      <c r="G134" s="15"/>
      <c r="H134" s="15"/>
    </row>
    <row r="135" spans="1:8" ht="18.5" thickBot="1">
      <c r="A135" s="180" t="s">
        <v>898</v>
      </c>
      <c r="B135" s="194"/>
      <c r="C135" s="194"/>
      <c r="D135" s="73"/>
      <c r="E135" s="73"/>
      <c r="F135" s="74"/>
      <c r="G135" s="74"/>
      <c r="H135" s="74"/>
    </row>
    <row r="136" spans="1:8" ht="15.5">
      <c r="A136" s="198" t="s">
        <v>580</v>
      </c>
      <c r="B136" s="147">
        <v>2022</v>
      </c>
      <c r="C136" s="147">
        <v>2023</v>
      </c>
      <c r="D136" s="147" t="s">
        <v>546</v>
      </c>
      <c r="E136" s="147" t="s">
        <v>547</v>
      </c>
    </row>
    <row r="137" spans="1:8" ht="15.5">
      <c r="A137" s="99" t="s">
        <v>899</v>
      </c>
      <c r="B137" s="200">
        <v>5</v>
      </c>
      <c r="C137" s="200">
        <v>111</v>
      </c>
      <c r="D137" s="200">
        <v>83</v>
      </c>
      <c r="E137" s="200">
        <v>101</v>
      </c>
    </row>
    <row r="138" spans="1:8" ht="15.5">
      <c r="A138" s="99" t="s">
        <v>900</v>
      </c>
      <c r="B138" s="200">
        <v>7</v>
      </c>
      <c r="C138" s="200">
        <v>71</v>
      </c>
      <c r="D138" s="200">
        <v>108</v>
      </c>
      <c r="E138" s="200">
        <v>57</v>
      </c>
    </row>
    <row r="139" spans="1:8" ht="15.5">
      <c r="A139" s="99" t="s">
        <v>901</v>
      </c>
      <c r="B139" s="188">
        <v>28</v>
      </c>
      <c r="C139" s="188">
        <v>15</v>
      </c>
      <c r="D139" s="188">
        <v>21</v>
      </c>
      <c r="E139" s="188">
        <v>19</v>
      </c>
    </row>
    <row r="140" spans="1:8" ht="15.5">
      <c r="A140" s="99" t="s">
        <v>902</v>
      </c>
      <c r="B140" s="188">
        <v>116</v>
      </c>
      <c r="C140" s="188">
        <v>171</v>
      </c>
      <c r="D140" s="188">
        <v>156</v>
      </c>
      <c r="E140" s="188">
        <v>91</v>
      </c>
    </row>
    <row r="141" spans="1:8" ht="15.5">
      <c r="A141" s="99" t="s">
        <v>903</v>
      </c>
      <c r="B141" s="188">
        <v>0</v>
      </c>
      <c r="C141" s="188">
        <v>0</v>
      </c>
      <c r="D141" s="188">
        <v>3</v>
      </c>
      <c r="E141" s="188">
        <v>5</v>
      </c>
    </row>
    <row r="142" spans="1:8" ht="15.5">
      <c r="A142" s="99" t="s">
        <v>904</v>
      </c>
      <c r="B142" s="188">
        <v>156</v>
      </c>
      <c r="C142" s="188">
        <v>368</v>
      </c>
      <c r="D142" s="188">
        <v>371</v>
      </c>
      <c r="E142" s="188">
        <v>273</v>
      </c>
    </row>
    <row r="143" spans="1:8" ht="15.5">
      <c r="A143" s="15"/>
      <c r="B143" s="100"/>
      <c r="C143" s="100"/>
      <c r="D143" s="100"/>
      <c r="E143" s="100"/>
      <c r="F143" s="15"/>
      <c r="G143" s="15"/>
      <c r="H143" s="15"/>
    </row>
    <row r="144" spans="1:8" ht="15.5">
      <c r="A144" s="15"/>
      <c r="B144" s="15"/>
      <c r="C144" s="15"/>
      <c r="D144" s="15"/>
      <c r="E144" s="15"/>
      <c r="F144" s="15"/>
      <c r="G144" s="15"/>
      <c r="H144" s="15"/>
    </row>
    <row r="145" spans="1:8" ht="15.5">
      <c r="A145" s="15"/>
      <c r="B145" s="15"/>
      <c r="C145" s="15"/>
      <c r="D145" s="15"/>
      <c r="E145" s="15"/>
      <c r="F145" s="15"/>
      <c r="G145" s="15"/>
      <c r="H145" s="15"/>
    </row>
    <row r="146" spans="1:8" ht="15.5">
      <c r="A146" s="15"/>
      <c r="B146" s="15"/>
      <c r="C146" s="15"/>
      <c r="D146" s="15"/>
      <c r="E146" s="15"/>
      <c r="F146" s="15"/>
      <c r="G146" s="15"/>
      <c r="H146" s="15"/>
    </row>
    <row r="147" spans="1:8" ht="15.5">
      <c r="A147" s="15"/>
      <c r="B147" s="15"/>
      <c r="C147" s="15"/>
      <c r="D147" s="15"/>
      <c r="E147" s="15"/>
      <c r="F147" s="15"/>
      <c r="G147" s="15"/>
      <c r="H147" s="15"/>
    </row>
    <row r="148" spans="1:8" ht="15.5">
      <c r="A148" s="15"/>
      <c r="B148" s="101"/>
      <c r="C148" s="101"/>
      <c r="D148" s="101"/>
      <c r="E148" s="101"/>
      <c r="F148" s="15"/>
      <c r="G148" s="15"/>
      <c r="H148" s="15"/>
    </row>
  </sheetData>
  <mergeCells count="2">
    <mergeCell ref="A1:F1"/>
    <mergeCell ref="A2:I2"/>
  </mergeCells>
  <phoneticPr fontId="47" type="noConversion"/>
  <pageMargins left="0.7" right="0.7" top="0.75" bottom="0.75" header="0" footer="0"/>
  <pageSetup orientation="landscape"/>
  <drawing r:id="rId1"/>
</worksheet>
</file>

<file path=docMetadata/LabelInfo.xml><?xml version="1.0" encoding="utf-8"?>
<clbl:labelList xmlns:clbl="http://schemas.microsoft.com/office/2020/mipLabelMetadata">
  <clbl:label id="{82b5da91-c6bb-4f8f-a504-5ddd59237eb4}" enabled="0" method="" siteId="{82b5da91-c6bb-4f8f-a504-5ddd59237eb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Cover Page &amp; Directory</vt:lpstr>
      <vt:lpstr>References</vt:lpstr>
      <vt:lpstr>GRI</vt:lpstr>
      <vt:lpstr>SASB</vt:lpstr>
      <vt:lpstr>TCFD</vt:lpstr>
      <vt:lpstr>Governance</vt:lpstr>
      <vt:lpstr>Economic Performance</vt:lpstr>
      <vt:lpstr>Health, Safety &amp; Well-being</vt:lpstr>
      <vt:lpstr>Our People</vt:lpstr>
      <vt:lpstr>Communities &amp; Indigenous People</vt:lpstr>
      <vt:lpstr>Energy &amp; Climate Change</vt:lpstr>
      <vt:lpstr>Tailings Management</vt:lpstr>
      <vt:lpstr>Waste Management</vt:lpstr>
      <vt:lpstr>Water Stewardship</vt:lpstr>
      <vt:lpstr>Biodiversity</vt:lpstr>
      <vt:lpstr>Air Quality</vt:lpstr>
      <vt:lpstr>Closure &amp; Reclamation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Sympact Advisory</dc:creator>
  <cp:keywords/>
  <dc:description/>
  <cp:lastModifiedBy>Younsi, Juba</cp:lastModifiedBy>
  <cp:revision/>
  <dcterms:created xsi:type="dcterms:W3CDTF">2021-11-25T22:40:47Z</dcterms:created>
  <dcterms:modified xsi:type="dcterms:W3CDTF">2026-06-22T14:07:59Z</dcterms:modified>
  <cp:category/>
  <cp:contentStatus/>
</cp:coreProperties>
</file>